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8_Irodák\05_JKPI\01_Irodai_közös\aaa_Közbeszerzés\Bókay gödör\műszaki dokumentáció\"/>
    </mc:Choice>
  </mc:AlternateContent>
  <bookViews>
    <workbookView xWindow="-15" yWindow="-15" windowWidth="14415" windowHeight="12120"/>
  </bookViews>
  <sheets>
    <sheet name="Költségvetés" sheetId="3" r:id="rId1"/>
    <sheet name="közvilágítás" sheetId="9" r:id="rId2"/>
    <sheet name="Rendezvény ellátás" sheetId="5" r:id="rId3"/>
    <sheet name="vizellatas" sheetId="1" r:id="rId4"/>
  </sheets>
  <definedNames>
    <definedName name="á">vizellatas!$E:$E</definedName>
    <definedName name="ANYAG">vizellatas!$E:$E</definedName>
    <definedName name="DIJ">vizellatas!$F:$F</definedName>
    <definedName name="MENNYISÉG">vizellatas!$C:$C</definedName>
    <definedName name="_xlnm.Print_Titles" localSheetId="3">vizellatas!$2:$3</definedName>
    <definedName name="_xlnm.Print_Area" localSheetId="1">közvilágítás!$A$1:$H$12</definedName>
    <definedName name="_xlnm.Print_Area" localSheetId="2">'Rendezvény ellátás'!$A$1:$H$5</definedName>
    <definedName name="_xlnm.Print_Area" localSheetId="3">vizellatas!$A$1:$H$82</definedName>
  </definedNames>
  <calcPr calcId="152511"/>
</workbook>
</file>

<file path=xl/calcChain.xml><?xml version="1.0" encoding="utf-8"?>
<calcChain xmlns="http://schemas.openxmlformats.org/spreadsheetml/2006/main">
  <c r="G13" i="1" l="1"/>
  <c r="G5" i="1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" i="9"/>
  <c r="H3" i="9"/>
  <c r="I2" i="9"/>
  <c r="H2" i="9"/>
  <c r="H3" i="5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I2" i="5"/>
  <c r="H2" i="5"/>
  <c r="H75" i="1"/>
  <c r="G75" i="1"/>
  <c r="H74" i="1"/>
  <c r="G74" i="1"/>
  <c r="H73" i="1"/>
  <c r="G73" i="1"/>
  <c r="H69" i="1"/>
  <c r="G69" i="1"/>
  <c r="H65" i="1"/>
  <c r="G65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18" i="1"/>
  <c r="G18" i="1"/>
  <c r="H17" i="1"/>
  <c r="G17" i="1"/>
  <c r="H16" i="1"/>
  <c r="G16" i="1"/>
  <c r="H15" i="1"/>
  <c r="G15" i="1"/>
  <c r="H14" i="1"/>
  <c r="G14" i="1"/>
  <c r="H13" i="1"/>
  <c r="H12" i="1"/>
  <c r="G12" i="1"/>
  <c r="H8" i="1"/>
  <c r="G8" i="1"/>
  <c r="H7" i="1"/>
  <c r="G7" i="1"/>
  <c r="H6" i="1"/>
  <c r="G6" i="1"/>
  <c r="H5" i="1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47" i="3"/>
  <c r="K47" i="3"/>
  <c r="L46" i="3"/>
  <c r="K46" i="3"/>
  <c r="L45" i="3"/>
  <c r="K45" i="3"/>
  <c r="L41" i="3"/>
  <c r="K41" i="3"/>
  <c r="L40" i="3"/>
  <c r="K40" i="3"/>
  <c r="L39" i="3"/>
  <c r="K39" i="3"/>
  <c r="L38" i="3"/>
  <c r="K38" i="3"/>
  <c r="L37" i="3"/>
  <c r="K37" i="3"/>
  <c r="L36" i="3"/>
  <c r="K36" i="3"/>
  <c r="L29" i="3"/>
  <c r="K29" i="3"/>
  <c r="L28" i="3"/>
  <c r="K28" i="3"/>
  <c r="L27" i="3"/>
  <c r="K27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I41" i="9" l="1"/>
  <c r="H63" i="3" s="1"/>
  <c r="L63" i="3" s="1"/>
  <c r="H41" i="9"/>
  <c r="E63" i="3" s="1"/>
  <c r="K63" i="3" s="1"/>
  <c r="I30" i="5"/>
  <c r="H64" i="3" s="1"/>
  <c r="L64" i="3" s="1"/>
  <c r="H30" i="5"/>
  <c r="E64" i="3" s="1"/>
  <c r="K64" i="3" s="1"/>
  <c r="J65" i="3"/>
  <c r="G65" i="3"/>
  <c r="J64" i="3"/>
  <c r="G64" i="3"/>
  <c r="J63" i="3"/>
  <c r="G63" i="3"/>
  <c r="J58" i="3"/>
  <c r="G58" i="3"/>
  <c r="J57" i="3"/>
  <c r="G57" i="3"/>
  <c r="J56" i="3"/>
  <c r="G56" i="3"/>
  <c r="G55" i="3"/>
  <c r="J55" i="3" s="1"/>
  <c r="G54" i="3"/>
  <c r="J54" i="3" s="1"/>
  <c r="J53" i="3"/>
  <c r="G53" i="3"/>
  <c r="J52" i="3"/>
  <c r="G52" i="3"/>
  <c r="L59" i="3"/>
  <c r="K59" i="3"/>
  <c r="G51" i="3"/>
  <c r="J51" i="3" s="1"/>
  <c r="J47" i="3"/>
  <c r="G47" i="3"/>
  <c r="L48" i="3"/>
  <c r="K48" i="3"/>
  <c r="M48" i="3" s="1"/>
  <c r="J46" i="3"/>
  <c r="G46" i="3"/>
  <c r="J45" i="3"/>
  <c r="G45" i="3"/>
  <c r="J41" i="3"/>
  <c r="G41" i="3"/>
  <c r="J40" i="3"/>
  <c r="G40" i="3"/>
  <c r="J39" i="3"/>
  <c r="G39" i="3"/>
  <c r="L42" i="3"/>
  <c r="K42" i="3"/>
  <c r="G38" i="3"/>
  <c r="J38" i="3" s="1"/>
  <c r="G37" i="3"/>
  <c r="J37" i="3" s="1"/>
  <c r="G36" i="3"/>
  <c r="J36" i="3" s="1"/>
  <c r="J29" i="3"/>
  <c r="G29" i="3"/>
  <c r="J28" i="3"/>
  <c r="G28" i="3"/>
  <c r="L30" i="3"/>
  <c r="K30" i="3"/>
  <c r="M30" i="3" s="1"/>
  <c r="J27" i="3"/>
  <c r="G27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J12" i="3"/>
  <c r="G12" i="3"/>
  <c r="J11" i="3"/>
  <c r="G11" i="3"/>
  <c r="J10" i="3"/>
  <c r="G10" i="3"/>
  <c r="L24" i="3"/>
  <c r="K24" i="3"/>
  <c r="J9" i="3"/>
  <c r="G9" i="3"/>
  <c r="M59" i="3" l="1"/>
  <c r="M42" i="3"/>
  <c r="M24" i="3"/>
  <c r="H76" i="1" l="1"/>
  <c r="G76" i="1"/>
  <c r="H70" i="1"/>
  <c r="G70" i="1"/>
  <c r="H66" i="1"/>
  <c r="G66" i="1"/>
  <c r="H62" i="1"/>
  <c r="G62" i="1"/>
  <c r="H19" i="1"/>
  <c r="G19" i="1"/>
  <c r="H9" i="1"/>
  <c r="G9" i="1"/>
  <c r="G79" i="1" l="1"/>
  <c r="E65" i="3" s="1"/>
  <c r="K65" i="3" s="1"/>
  <c r="K66" i="3" s="1"/>
  <c r="H79" i="1"/>
  <c r="H80" i="1" l="1"/>
  <c r="H81" i="1" s="1"/>
  <c r="H82" i="1" s="1"/>
  <c r="H65" i="3"/>
  <c r="L65" i="3" s="1"/>
  <c r="L66" i="3" s="1"/>
  <c r="L68" i="3" s="1"/>
  <c r="K68" i="3"/>
  <c r="M66" i="3" l="1"/>
  <c r="M68" i="3" s="1"/>
  <c r="M69" i="3" s="1"/>
  <c r="M72" i="3" s="1"/>
  <c r="L70" i="3"/>
  <c r="L71" i="3" s="1"/>
  <c r="K70" i="3"/>
  <c r="L69" i="3"/>
  <c r="M70" i="3" l="1"/>
  <c r="K71" i="3"/>
  <c r="L72" i="3" s="1"/>
</calcChain>
</file>

<file path=xl/sharedStrings.xml><?xml version="1.0" encoding="utf-8"?>
<sst xmlns="http://schemas.openxmlformats.org/spreadsheetml/2006/main" count="639" uniqueCount="307">
  <si>
    <r>
      <t>m</t>
    </r>
    <r>
      <rPr>
        <vertAlign val="superscript"/>
        <sz val="10"/>
        <rFont val="Arial CE"/>
        <charset val="238"/>
      </rPr>
      <t>3</t>
    </r>
  </si>
  <si>
    <r>
      <t>m</t>
    </r>
    <r>
      <rPr>
        <vertAlign val="superscript"/>
        <sz val="10"/>
        <rFont val="Arial CE"/>
        <charset val="238"/>
      </rPr>
      <t>2</t>
    </r>
  </si>
  <si>
    <t>Biztonsági védőkorlát építése, bontása</t>
  </si>
  <si>
    <t>Közműfeltárás kézi erővel, III.oszt.</t>
  </si>
  <si>
    <t>Megnevezés</t>
  </si>
  <si>
    <t>Anyag</t>
  </si>
  <si>
    <t>Díj</t>
  </si>
  <si>
    <t>Anyag összesen</t>
  </si>
  <si>
    <t>Díj összesen</t>
  </si>
  <si>
    <t>Egys.</t>
  </si>
  <si>
    <t>Menny.</t>
  </si>
  <si>
    <t>Szám</t>
  </si>
  <si>
    <r>
      <t>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/>
    </r>
  </si>
  <si>
    <t>Földvisszatöltés munkagödörbe vagy munkaárokba, tömörítés nélkül, réteges elterítéssel, I-IV.oszt. talajban, gépi erővel, az anyag súlypontja 10.0 m-en belül, a vezetéket környező 50 cm-en túli szelvényrészben</t>
  </si>
  <si>
    <t>Munkaárok földkiemelése közművesitett területen dúcolt árokból, I-IV oszt. talajban, 5m árokszélességig, 5m mélységig gépi erővel (80%), kiegészítő kézi munkával (20%)</t>
  </si>
  <si>
    <t>Tömörítés bármely tömörítési osztályban, gépi erővel kis felületen, tömörségi fok: 90 %</t>
  </si>
  <si>
    <t>Fejtett föld felrakása szállítóeszközre géppel, talajosztály: I-IV.oszt.</t>
  </si>
  <si>
    <t>Munkaárok dúcolása és bontása 5,00 m mélységig, 5,00 m szélességig, kétoldali dúcolással, függőleges pallózással 0.80-2.00 m árokszélesség között, zártsorú</t>
  </si>
  <si>
    <t>Kiszoruló föld szállítása közúti fuvarozással lerakással .. km távolságra</t>
  </si>
  <si>
    <t>BONTÁSI MUNKÁK</t>
  </si>
  <si>
    <t>FÖLDMUNKA</t>
  </si>
  <si>
    <t>DÚCOLÁS, SZÁDFALAZÁS</t>
  </si>
  <si>
    <t>SZÁLLÍTÁS</t>
  </si>
  <si>
    <t>Megvalósulási terv készítése</t>
  </si>
  <si>
    <t>EGYÉB K tételek</t>
  </si>
  <si>
    <t>Talajjavító réteg készítése csőágyazatnál, szemcsés anyagból 3.0 m szélességig                          bányahomok;</t>
  </si>
  <si>
    <t>VÍZVEZETÉK ÉPÍTÉS</t>
  </si>
  <si>
    <t>m</t>
  </si>
  <si>
    <t>fm</t>
  </si>
  <si>
    <t>Elkészült csővezeték nyomáspróbája</t>
  </si>
  <si>
    <t>Csővezeték fertőtlenítése, öblítése</t>
  </si>
  <si>
    <t xml:space="preserve">fm </t>
  </si>
  <si>
    <t>Összesen:</t>
  </si>
  <si>
    <t>Tételek összesen</t>
  </si>
  <si>
    <t>Mindösszesen nettó</t>
  </si>
  <si>
    <t>27% Áfa</t>
  </si>
  <si>
    <t>Mindösszesen bruttó</t>
  </si>
  <si>
    <t>egység</t>
  </si>
  <si>
    <t>db</t>
  </si>
  <si>
    <t>Jelzőtáblák készítése</t>
  </si>
  <si>
    <t>Tömörítés bármely tömörítési osztályban, gépi erővel vezeték felett és mellett, tömörségi fok: 85 %</t>
  </si>
  <si>
    <t>Megfelelő eredményű vízminta vizsgálat készítése</t>
  </si>
  <si>
    <t>Szakfelügyelet kérése közműüzemeltetőktől</t>
  </si>
  <si>
    <t>Jelzőszalag vezeték fölé téve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</si>
  <si>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</si>
  <si>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</si>
  <si>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</si>
  <si>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</si>
  <si>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</si>
  <si>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</si>
  <si>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</si>
  <si>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</si>
  <si>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</si>
  <si>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</si>
  <si>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14.</t>
  </si>
  <si>
    <t>15.</t>
  </si>
  <si>
    <t>17.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</si>
  <si>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</si>
  <si>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</si>
  <si>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</si>
  <si>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</si>
  <si>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</si>
  <si>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</si>
  <si>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</si>
  <si>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</si>
  <si>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</si>
  <si>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</si>
  <si>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</si>
  <si>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</si>
  <si>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35.</t>
  </si>
  <si>
    <t>36.</t>
  </si>
  <si>
    <t>19.</t>
  </si>
  <si>
    <t xml:space="preserve">A költségvetési kiírásban feltüntetett gyártmányok helyettesíthetőek más gyártó azonos műszaki paraméterekkel rendelkező  termékével. </t>
  </si>
  <si>
    <t>Meglévő elektromos kábel keresztezése felfüggesztéssel</t>
  </si>
  <si>
    <t>D40 KPE,PE100,PN10 vízvezeték építése</t>
  </si>
  <si>
    <t>DN40 vízóra</t>
  </si>
  <si>
    <t>18.</t>
  </si>
  <si>
    <t>20.</t>
  </si>
  <si>
    <t>VÍZELLÁTÁS
I.ütem</t>
  </si>
  <si>
    <t>Meglévő, téglából épített vízmérő akna bontása beton fedlappal, szerelvényekkel, bontási törmelék elszállításával együtt</t>
  </si>
  <si>
    <t>2.00 x 1,40m belméretű vízóra akna építése (földkiemelés, dúcolás, szerelőbeton elhelyezés, zsaluzás, betonacél elhelyezés, betonozás, aknafedlap elhelyezés zárható kivitelben C250kN teherbírásra, földvisszatöltés, tömörítés) kompletten</t>
  </si>
  <si>
    <t>D50 KPE,PE100,PN16 vízvezeték építése</t>
  </si>
  <si>
    <t>D50 KPE,PE100,PN10 vízvezeték építése</t>
  </si>
  <si>
    <t>D32 KPE,PE100,PN10 vízvezeték építése</t>
  </si>
  <si>
    <t>D25 KPE,PE100,PN10 vízvezeték építése</t>
  </si>
  <si>
    <t>DN80/50 univerzális megfúróbilincs</t>
  </si>
  <si>
    <t>D50 T-idom, bedugós</t>
  </si>
  <si>
    <t>D40/32 T-idom, bedugós</t>
  </si>
  <si>
    <t>D32/25 T-idom, bedugós</t>
  </si>
  <si>
    <t>D50/40 szűkítő, bedugós</t>
  </si>
  <si>
    <t>D32/25 szűkítő, bedugós</t>
  </si>
  <si>
    <t>D40 zárósapka</t>
  </si>
  <si>
    <t>D25 zárósapka</t>
  </si>
  <si>
    <t>D50 90°-os könyök</t>
  </si>
  <si>
    <t>D32 90°-os könyök-bedugós</t>
  </si>
  <si>
    <t>D40 45°-os ívidom</t>
  </si>
  <si>
    <t>D32 45°-os ívidom</t>
  </si>
  <si>
    <t>D40 elektrofitting</t>
  </si>
  <si>
    <t>D32 elektrofitting</t>
  </si>
  <si>
    <t>D32 egyenes összekötő</t>
  </si>
  <si>
    <t>Ø6/4" műanyagházas főelzáró csap csapszekrénnyel</t>
  </si>
  <si>
    <t>Ø5/4" műanyagházas főelzáró csap csapszekrénnyel</t>
  </si>
  <si>
    <t>Ø6/4" golyóscsap B-PE</t>
  </si>
  <si>
    <t>Ø6/4" KOMBI B-B többfunkciós golyóscsap</t>
  </si>
  <si>
    <t>Ø6/4" óra hollandi</t>
  </si>
  <si>
    <t>D50/ 6/4" KPE-acél összekötő idom, K-PE</t>
  </si>
  <si>
    <t>Ø3/4" ISO fitting külső menettel</t>
  </si>
  <si>
    <t>Ø3/4" önürítős fagycsap</t>
  </si>
  <si>
    <t>Ø3/4" kettős közcsavar</t>
  </si>
  <si>
    <t>Ø3/4" 90°-os ív</t>
  </si>
  <si>
    <t>Ø3/4" kerti csap csapszekrénnyel</t>
  </si>
  <si>
    <t>6.</t>
  </si>
  <si>
    <t>7.</t>
  </si>
  <si>
    <t>13.</t>
  </si>
  <si>
    <t>16.</t>
  </si>
  <si>
    <t>31.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</si>
  <si>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</si>
  <si>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</si>
  <si>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</si>
  <si>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</si>
  <si>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</si>
  <si>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</si>
  <si>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</si>
  <si>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</si>
  <si>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</si>
  <si>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</si>
  <si>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</si>
  <si>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</si>
  <si>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</si>
  <si>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</si>
  <si>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</si>
  <si>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</si>
  <si>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</si>
  <si>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</si>
  <si>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</si>
  <si>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</si>
  <si>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</si>
  <si>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Meglévő kerti locsolócsap bontása csapszekrénnyel</t>
  </si>
  <si>
    <t>Ideiglenes forgalomkorlátozási terv készítése</t>
  </si>
  <si>
    <t>D50/32 szűkítő, bedugós</t>
  </si>
  <si>
    <t>D50 90°-os könyök-bedugós</t>
  </si>
  <si>
    <t>TÉTELES KÖLTSÉGVETÉSI KIÍRÁS</t>
  </si>
  <si>
    <t xml:space="preserve">BÓKAY GÖDÖR TÁJÉPÍTÉSZETI KONCEPCIÓTERVE
1181 Budapest, Gödör tér (HRSZ: (150046))
</t>
  </si>
  <si>
    <t xml:space="preserve">KIVITELI TERV
</t>
  </si>
  <si>
    <t xml:space="preserve">I. ÜTEM
</t>
  </si>
  <si>
    <t>mennyiség</t>
  </si>
  <si>
    <t>anyag egységár</t>
  </si>
  <si>
    <t>díj egységár</t>
  </si>
  <si>
    <t>anyag összesen</t>
  </si>
  <si>
    <t>díj összesen</t>
  </si>
  <si>
    <t>ÉPÍTÉSELŐKÉSZÍTÉSI, BONTÁSI ÉS FAKIVÁGÁSI MUNKÁK</t>
  </si>
  <si>
    <t>ELLENŐRZŐ</t>
  </si>
  <si>
    <r>
      <rPr>
        <sz val="11"/>
        <rFont val="Calibri"/>
        <family val="2"/>
        <charset val="238"/>
      </rPr>
      <t xml:space="preserve">Meglévő, megmaradó, építkezés alatt védendő </t>
    </r>
    <r>
      <rPr>
        <b/>
        <sz val="11"/>
        <rFont val="Calibri"/>
        <family val="2"/>
        <charset val="238"/>
      </rPr>
      <t>fák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kalodázása</t>
    </r>
    <r>
      <rPr>
        <sz val="11"/>
        <rFont val="Calibri"/>
        <family val="2"/>
        <charset val="238"/>
      </rPr>
      <t>, építési ütemezéshez igazítva</t>
    </r>
  </si>
  <si>
    <t>/</t>
  </si>
  <si>
    <r>
      <rPr>
        <b/>
        <sz val="11"/>
        <rFont val="Calibri"/>
        <family val="2"/>
        <charset val="238"/>
      </rPr>
      <t>Gyepnyesés</t>
    </r>
    <r>
      <rPr>
        <sz val="11"/>
        <rFont val="Calibri"/>
        <family val="2"/>
        <charset val="238"/>
      </rPr>
      <t xml:space="preserve"> 5 cm vastagságban, hulladék elszállításával</t>
    </r>
  </si>
  <si>
    <t>m²</t>
  </si>
  <si>
    <r>
      <rPr>
        <b/>
        <sz val="11"/>
        <rFont val="Calibri"/>
        <family val="2"/>
        <charset val="238"/>
      </rPr>
      <t>Humuszleszedés</t>
    </r>
    <r>
      <rPr>
        <sz val="11"/>
        <rFont val="Calibri"/>
        <family val="2"/>
        <charset val="238"/>
      </rPr>
      <t xml:space="preserve"> meglévő zöldfelületekről (burkolatépítés és tereprendezéssel érintett területek helyén) 20 cm vtg-ban, kikerülő föld helyszíni deponálásával</t>
    </r>
  </si>
  <si>
    <t>m³</t>
  </si>
  <si>
    <r>
      <rPr>
        <b/>
        <sz val="11"/>
        <rFont val="Calibri"/>
        <family val="2"/>
        <charset val="238"/>
      </rPr>
      <t>Táblás kerítés bontása</t>
    </r>
    <r>
      <rPr>
        <sz val="11"/>
        <rFont val="Calibri"/>
        <family val="2"/>
        <charset val="238"/>
      </rPr>
      <t xml:space="preserve"> oszlopokkal, alapokkal együtt, tárolás a helyszínen való beépítésig</t>
    </r>
  </si>
  <si>
    <r>
      <rPr>
        <b/>
        <sz val="11"/>
        <rFont val="Calibri"/>
        <family val="2"/>
        <charset val="238"/>
      </rPr>
      <t xml:space="preserve">Meglévő játszószer elbontása, </t>
    </r>
    <r>
      <rPr>
        <sz val="11"/>
        <rFont val="Calibri"/>
        <family val="2"/>
        <charset val="238"/>
      </rPr>
      <t>tárolás a helyszínen való beépítésig (kötélcsúszda)</t>
    </r>
  </si>
  <si>
    <r>
      <rPr>
        <b/>
        <sz val="11"/>
        <rFont val="Calibri"/>
        <family val="2"/>
        <charset val="238"/>
      </rPr>
      <t xml:space="preserve">Meglévő játszószer elbontása, </t>
    </r>
    <r>
      <rPr>
        <sz val="11"/>
        <rFont val="Calibri"/>
        <family val="2"/>
        <charset val="238"/>
      </rPr>
      <t>tárolás a helyszínen való beépítésig (hinta)</t>
    </r>
  </si>
  <si>
    <r>
      <rPr>
        <b/>
        <sz val="11"/>
        <rFont val="Calibri"/>
        <family val="2"/>
        <charset val="238"/>
      </rPr>
      <t>Kerti szegély bontása</t>
    </r>
    <r>
      <rPr>
        <sz val="11"/>
        <rFont val="Calibri"/>
        <family val="2"/>
        <charset val="238"/>
      </rPr>
      <t xml:space="preserve"> (kötélpálya alatt) hulladék elszállításával</t>
    </r>
  </si>
  <si>
    <r>
      <rPr>
        <b/>
        <sz val="11"/>
        <rFont val="Calibri"/>
        <family val="2"/>
        <charset val="238"/>
      </rPr>
      <t xml:space="preserve">Szórt burkolatok </t>
    </r>
    <r>
      <rPr>
        <sz val="11"/>
        <rFont val="Calibri"/>
        <family val="2"/>
        <charset val="238"/>
      </rPr>
      <t>(kavics)</t>
    </r>
    <r>
      <rPr>
        <b/>
        <sz val="11"/>
        <rFont val="Calibri"/>
        <family val="2"/>
        <charset val="238"/>
      </rPr>
      <t xml:space="preserve"> elbontása </t>
    </r>
    <r>
      <rPr>
        <sz val="11"/>
        <rFont val="Calibri"/>
        <family val="2"/>
        <charset val="238"/>
      </rPr>
      <t>burkolatépítés helyén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átlagosan 20 cm vtg-ban, újrahasznosítható rétegek deponálásával, hulladék elszállításával</t>
    </r>
  </si>
  <si>
    <r>
      <rPr>
        <b/>
        <sz val="11"/>
        <rFont val="Calibri"/>
        <family val="2"/>
        <charset val="238"/>
      </rPr>
      <t xml:space="preserve">Szórt burkolatok </t>
    </r>
    <r>
      <rPr>
        <sz val="11"/>
        <rFont val="Calibri"/>
        <family val="2"/>
        <charset val="238"/>
      </rPr>
      <t>(kavics, homok)</t>
    </r>
    <r>
      <rPr>
        <b/>
        <sz val="11"/>
        <rFont val="Calibri"/>
        <family val="2"/>
        <charset val="238"/>
      </rPr>
      <t xml:space="preserve"> elbontása  </t>
    </r>
    <r>
      <rPr>
        <sz val="11"/>
        <rFont val="Calibri"/>
        <family val="2"/>
        <charset val="238"/>
      </rPr>
      <t>zöldfelület létesítés helyén átlagosan 30 cm vtg-ban, újrahasznosítható rétegek deponálásával, hulladék elszállításával</t>
    </r>
  </si>
  <si>
    <r>
      <rPr>
        <b/>
        <sz val="11"/>
        <rFont val="Calibri"/>
        <family val="2"/>
        <charset val="238"/>
      </rPr>
      <t xml:space="preserve">Mulcs burkolat elbontása </t>
    </r>
    <r>
      <rPr>
        <sz val="11"/>
        <rFont val="Calibri"/>
        <family val="2"/>
        <charset val="238"/>
      </rPr>
      <t>(felső, jó állapotú réteg),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deponálás ütéscsillapító burkolat alsó rétegeként való felhasználásig</t>
    </r>
  </si>
  <si>
    <r>
      <rPr>
        <b/>
        <sz val="11"/>
        <rFont val="Calibri"/>
        <family val="2"/>
        <charset val="238"/>
      </rPr>
      <t xml:space="preserve">Mulcs burkolat elbontása </t>
    </r>
    <r>
      <rPr>
        <sz val="11"/>
        <rFont val="Calibri"/>
        <family val="2"/>
        <charset val="238"/>
      </rPr>
      <t>(alsóbb, korhadtabb réteg), deponálás kertészeti felhasználásig</t>
    </r>
  </si>
  <si>
    <r>
      <rPr>
        <b/>
        <sz val="11"/>
        <rFont val="Calibri"/>
        <family val="2"/>
        <charset val="238"/>
      </rPr>
      <t>Hulladékgyűjtők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bontása</t>
    </r>
    <r>
      <rPr>
        <sz val="11"/>
        <rFont val="Calibri"/>
        <family val="2"/>
        <charset val="238"/>
      </rPr>
      <t xml:space="preserve"> és elszállítása</t>
    </r>
  </si>
  <si>
    <r>
      <rPr>
        <b/>
        <sz val="11"/>
        <rFont val="Calibri"/>
        <family val="2"/>
        <charset val="238"/>
      </rPr>
      <t>Gumiabroncsok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bontása</t>
    </r>
    <r>
      <rPr>
        <sz val="11"/>
        <rFont val="Calibri"/>
        <family val="2"/>
        <charset val="238"/>
      </rPr>
      <t xml:space="preserve"> és elszállítása</t>
    </r>
  </si>
  <si>
    <r>
      <rPr>
        <b/>
        <sz val="11"/>
        <rFont val="Calibri"/>
        <family val="2"/>
        <charset val="238"/>
      </rPr>
      <t>Forgalomterelő pollerek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bontása</t>
    </r>
    <r>
      <rPr>
        <sz val="11"/>
        <rFont val="Calibri"/>
        <family val="2"/>
        <charset val="238"/>
      </rPr>
      <t xml:space="preserve"> és elszállítása</t>
    </r>
  </si>
  <si>
    <r>
      <rPr>
        <b/>
        <sz val="11"/>
        <rFont val="Calibri"/>
        <family val="2"/>
        <charset val="238"/>
      </rPr>
      <t>Tereprendezés</t>
    </r>
    <r>
      <rPr>
        <sz val="11"/>
        <rFont val="Calibri"/>
        <family val="2"/>
        <charset val="238"/>
      </rPr>
      <t xml:space="preserve"> bevágás - töltés jellegű földmunka, földtömeg egyensúlyban, humusz elkülönítésével</t>
    </r>
  </si>
  <si>
    <t>ÖSSZESEN:</t>
  </si>
  <si>
    <t>ÉPÍTMÉNYEK</t>
  </si>
  <si>
    <r>
      <rPr>
        <b/>
        <sz val="11"/>
        <rFont val="Calibri"/>
        <family val="2"/>
        <charset val="238"/>
      </rPr>
      <t xml:space="preserve">Táblás kerítés építése </t>
    </r>
    <r>
      <rPr>
        <sz val="11"/>
        <rFont val="Calibri"/>
        <family val="2"/>
        <charset val="238"/>
      </rPr>
      <t>helyszínen bontott elemekből</t>
    </r>
  </si>
  <si>
    <r>
      <rPr>
        <b/>
        <sz val="11"/>
        <rFont val="Calibri"/>
        <family val="2"/>
        <charset val="238"/>
      </rPr>
      <t>Táblás kerítés építése</t>
    </r>
    <r>
      <rPr>
        <sz val="11"/>
        <rFont val="Calibri"/>
        <family val="2"/>
        <charset val="238"/>
      </rPr>
      <t>, meglévővel azonos minőségben</t>
    </r>
  </si>
  <si>
    <r>
      <rPr>
        <b/>
        <sz val="11"/>
        <rFont val="Calibri"/>
        <family val="2"/>
        <charset val="238"/>
      </rPr>
      <t>Kétszárnyú kapu</t>
    </r>
    <r>
      <rPr>
        <sz val="11"/>
        <rFont val="Calibri"/>
        <family val="2"/>
        <charset val="238"/>
      </rPr>
      <t xml:space="preserve"> beszerzése, telepítése, meglévő kerítéssel azonos minőségben</t>
    </r>
  </si>
  <si>
    <t>BURKOLATOK ÉPÍTÉSE</t>
  </si>
  <si>
    <t>Altalaj tömörsége Tr gamma 90%, ágyazati rétegek tömörsége Tr gamma 95%</t>
  </si>
  <si>
    <t>Az egyes tételek a tükörkiemelését, a tükör és az ágyazat tömörítését is tartalmazzák.</t>
  </si>
  <si>
    <t>A mennyiségek a tervről mért pontos mennyiségek, vágási hulladékot nem tartalmaznak.</t>
  </si>
  <si>
    <r>
      <rPr>
        <b/>
        <sz val="11"/>
        <rFont val="Calibri"/>
        <family val="2"/>
        <charset val="238"/>
      </rPr>
      <t>Sz1 - Süllyeszett beton kerti szegély építése</t>
    </r>
    <r>
      <rPr>
        <sz val="11"/>
        <rFont val="Calibri"/>
        <family val="2"/>
        <charset val="238"/>
      </rPr>
      <t>, beton gerenda megtámasztással
javasolt típus: Semmelrock egyenes tetejű beton kerti szegély 5x25x100 cm szürke színben</t>
    </r>
  </si>
  <si>
    <r>
      <rPr>
        <b/>
        <sz val="11"/>
        <rFont val="Calibri"/>
        <family val="2"/>
        <charset val="238"/>
      </rPr>
      <t>B1/1 - Térkő burkolat építése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gyalogos forgalomra</t>
    </r>
    <r>
      <rPr>
        <sz val="11"/>
        <rFont val="Calibri"/>
        <family val="2"/>
        <charset val="238"/>
      </rPr>
      <t xml:space="preserve"> méretezett alépítéménnyel, 20x20 cm-es elemekből rakott szegély sorok
- 6 cm vtg. 20x20 cm méretű, szürke színű térkő
- 3 cm vtg. 2/4 ágyazó zúzalék
- 15 cm vtg NZ 5 / 15 zúzalék
- 20 cm homokos kavics ágyazat
- tömörített altalaj
javasolt típus: Semmelrock 'Citytop'</t>
    </r>
  </si>
  <si>
    <r>
      <rPr>
        <b/>
        <sz val="11"/>
        <rFont val="Calibri"/>
        <family val="2"/>
        <charset val="238"/>
      </rPr>
      <t>B1/2 - Térkő burkolat építése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gyalogos forgalomra</t>
    </r>
    <r>
      <rPr>
        <sz val="11"/>
        <rFont val="Calibri"/>
        <family val="2"/>
        <charset val="238"/>
      </rPr>
      <t xml:space="preserve"> méretezett alépítéménnyel, változó méretű kiselemes térkőből
- 6 cm vtg. változó méretű, szürke színű térkő
- 3 cm vtg. 2/4 ágyazó zúzalék
- 15 cm vtg NZ 5 / 15 zúzalék
- 20 cm homokos kavics ágyazat
- tömörített altalaj
javasolt típus: Semmelrock 'Citytop Kombi'
kombi kiosztás: 'Kombiforma 02' rakásminta</t>
    </r>
  </si>
  <si>
    <r>
      <rPr>
        <sz val="11"/>
        <rFont val="Calibri"/>
        <family val="2"/>
        <charset val="238"/>
      </rPr>
      <t xml:space="preserve">• </t>
    </r>
    <r>
      <rPr>
        <b/>
        <sz val="11"/>
        <rFont val="Calibri"/>
        <family val="2"/>
        <charset val="238"/>
      </rPr>
      <t>B3/1</t>
    </r>
    <r>
      <rPr>
        <sz val="11"/>
        <rFont val="Calibri"/>
        <family val="2"/>
        <charset val="238"/>
      </rPr>
      <t xml:space="preserve"> – </t>
    </r>
    <r>
      <rPr>
        <b/>
        <sz val="11"/>
        <rFont val="Calibri"/>
        <family val="2"/>
        <charset val="238"/>
      </rPr>
      <t xml:space="preserve">Kéregzúzalék burkolat építése </t>
    </r>
    <r>
      <rPr>
        <sz val="11"/>
        <rFont val="Calibri"/>
        <family val="2"/>
        <charset val="238"/>
      </rPr>
      <t>áthelyezett kötélcsúszda alatt (meglévő anyagból)
Kéregzúzalék ütéscsillapító burkolat           
o 16 cm vtg aprított fenyőkéreg, meglévő, bontott anyagból
o 1 réteg 150 g/m2 geotextilia
o 15 cm vtg homokos kavics 
o tömörített altalaj</t>
    </r>
  </si>
  <si>
    <r>
      <rPr>
        <sz val="11"/>
        <rFont val="Calibri"/>
        <family val="2"/>
        <charset val="238"/>
      </rPr>
      <t xml:space="preserve">• </t>
    </r>
    <r>
      <rPr>
        <b/>
        <sz val="11"/>
        <rFont val="Calibri"/>
        <family val="2"/>
        <charset val="238"/>
      </rPr>
      <t>B3/2</t>
    </r>
    <r>
      <rPr>
        <sz val="11"/>
        <rFont val="Calibri"/>
        <family val="2"/>
        <charset val="238"/>
      </rPr>
      <t xml:space="preserve"> – </t>
    </r>
    <r>
      <rPr>
        <b/>
        <sz val="11"/>
        <rFont val="Calibri"/>
        <family val="2"/>
        <charset val="238"/>
      </rPr>
      <t xml:space="preserve">Kéregzúzalék burkolat építése </t>
    </r>
    <r>
      <rPr>
        <sz val="11"/>
        <rFont val="Calibri"/>
        <family val="2"/>
        <charset val="238"/>
      </rPr>
      <t>áthelyezett kötélcsúszda alatt (helyszínre szállított, új anyagból)
Kéregzúzalék ütéscsillapító burkolat           
o 24 cm vtg aprított fenyőkéreg 20 mm-80mm-ig</t>
    </r>
  </si>
  <si>
    <r>
      <rPr>
        <sz val="11"/>
        <rFont val="Calibri"/>
        <family val="2"/>
        <charset val="238"/>
      </rPr>
      <t xml:space="preserve">• </t>
    </r>
    <r>
      <rPr>
        <b/>
        <sz val="11"/>
        <rFont val="Calibri"/>
        <family val="2"/>
        <charset val="238"/>
      </rPr>
      <t>B4</t>
    </r>
    <r>
      <rPr>
        <sz val="11"/>
        <rFont val="Calibri"/>
        <family val="2"/>
        <charset val="238"/>
      </rPr>
      <t xml:space="preserve"> – </t>
    </r>
    <r>
      <rPr>
        <b/>
        <sz val="11"/>
        <rFont val="Calibri"/>
        <family val="2"/>
        <charset val="238"/>
      </rPr>
      <t xml:space="preserve">Ütéscsillapító homokburkolat építése </t>
    </r>
    <r>
      <rPr>
        <sz val="11"/>
        <rFont val="Calibri"/>
        <family val="2"/>
        <charset val="238"/>
      </rPr>
      <t>áthelyezett hinta alatt alépítéménnyel (részben meglévő anyagból)    
o 40 cm vtg mosott folyami homok, szemcseméret 0,2 mm-2mm-ig
o 1 réteg 150 g/m2 geotextilia
o 15 cm vtg homokos kavics 
o tömörített altalaj</t>
    </r>
  </si>
  <si>
    <t>BERENDEZÉSI TÁRGYAK</t>
  </si>
  <si>
    <r>
      <rPr>
        <b/>
        <sz val="11"/>
        <rFont val="Calibri"/>
        <family val="2"/>
        <charset val="238"/>
      </rPr>
      <t xml:space="preserve">Helyszínen bontott játszószer beépítése, </t>
    </r>
    <r>
      <rPr>
        <sz val="11"/>
        <rFont val="Calibri"/>
        <family val="2"/>
        <charset val="238"/>
      </rPr>
      <t>sérüléseinek javítása (kötélcsúszda)</t>
    </r>
  </si>
  <si>
    <r>
      <rPr>
        <b/>
        <sz val="11"/>
        <rFont val="Calibri"/>
        <family val="2"/>
        <charset val="238"/>
      </rPr>
      <t xml:space="preserve">Helyszínen bontott játszószer beépítése, </t>
    </r>
    <r>
      <rPr>
        <sz val="11"/>
        <rFont val="Calibri"/>
        <family val="2"/>
        <charset val="238"/>
      </rPr>
      <t>sérüléseinek javítása (hinta)</t>
    </r>
  </si>
  <si>
    <r>
      <rPr>
        <sz val="11"/>
        <rFont val="Calibri"/>
        <family val="2"/>
        <charset val="238"/>
      </rPr>
      <t xml:space="preserve">Beépített játszószerek, eszközök </t>
    </r>
    <r>
      <rPr>
        <b/>
        <sz val="11"/>
        <rFont val="Calibri"/>
        <family val="2"/>
        <charset val="238"/>
      </rPr>
      <t>szabványossági ellenőrzése</t>
    </r>
  </si>
  <si>
    <t>klt</t>
  </si>
  <si>
    <t>ZÖLDFELÜLET</t>
  </si>
  <si>
    <r>
      <rPr>
        <b/>
        <sz val="11"/>
        <rFont val="Calibri"/>
        <family val="2"/>
        <charset val="238"/>
      </rPr>
      <t xml:space="preserve">Helyszínen letermelt, deponált termőföld elterítése </t>
    </r>
    <r>
      <rPr>
        <sz val="11"/>
        <rFont val="Calibri"/>
        <family val="2"/>
        <charset val="238"/>
      </rPr>
      <t>zöldfelületeken (gyepfelületek altt 6 cm, cserje és évelőfelületek alatt 40 cm vastagságban, valamint a burkolatok helyén létesítendő zöldfelületek alatti feltöltésekhez) m3-ént 40 kg istállótrágya bekeverésével, finomterep rendezéssel</t>
    </r>
  </si>
  <si>
    <r>
      <rPr>
        <b/>
        <sz val="11"/>
        <rFont val="Calibri"/>
        <family val="2"/>
        <charset val="238"/>
      </rPr>
      <t xml:space="preserve">Lombos fa ültetése </t>
    </r>
    <r>
      <rPr>
        <sz val="11"/>
        <rFont val="Calibri"/>
        <family val="2"/>
        <charset val="238"/>
      </rPr>
      <t>3 oldali karózással, gödörásással, talajjavítással (m3-ént 40 kg istállótrágya), durvaterep alatt 100%-os talajcserével, háromoldali karózással, növényjegyzékben szereplő méretben, 1. oszt. minőségben. Ültetőgödör: 120x120x150cm</t>
    </r>
  </si>
  <si>
    <r>
      <rPr>
        <b/>
        <sz val="11"/>
        <rFont val="Calibri"/>
        <family val="2"/>
        <charset val="238"/>
      </rPr>
      <t xml:space="preserve">Szoliter cserjék ültetése </t>
    </r>
    <r>
      <rPr>
        <sz val="11"/>
        <rFont val="Calibri"/>
        <family val="2"/>
        <charset val="238"/>
      </rPr>
      <t>gödörásással, talajjavítással (m3-ént 40 kg istállótrágya), növényjegyzék szerinti minőségben és mennyiségben</t>
    </r>
  </si>
  <si>
    <r>
      <rPr>
        <b/>
        <sz val="11"/>
        <rFont val="Calibri"/>
        <family val="2"/>
        <charset val="238"/>
      </rPr>
      <t xml:space="preserve">Középmagas cserjék ültetése gödörásással, talajjavítással </t>
    </r>
    <r>
      <rPr>
        <sz val="11"/>
        <rFont val="Calibri"/>
        <family val="2"/>
        <charset val="238"/>
      </rPr>
      <t>(m3-ént 40 kg istállótrágya), növényjegyzék szerinti minőségben és mennyiségben</t>
    </r>
  </si>
  <si>
    <r>
      <rPr>
        <b/>
        <sz val="11"/>
        <rFont val="Calibri"/>
        <family val="2"/>
        <charset val="238"/>
      </rPr>
      <t xml:space="preserve">Alacsony és talajtakaró cserjék ültetése </t>
    </r>
    <r>
      <rPr>
        <sz val="11"/>
        <rFont val="Calibri"/>
        <family val="2"/>
        <charset val="238"/>
      </rPr>
      <t>gödörásással, talajjavítással (m3-ént 40 kg istállótrágya), növényjegyzék szerinti minőségben és mennyiségben</t>
    </r>
  </si>
  <si>
    <r>
      <rPr>
        <b/>
        <sz val="11"/>
        <rFont val="Calibri"/>
        <family val="2"/>
        <charset val="238"/>
      </rPr>
      <t>Évelők ültetése</t>
    </r>
    <r>
      <rPr>
        <sz val="11"/>
        <rFont val="Calibri"/>
        <family val="2"/>
        <charset val="238"/>
      </rPr>
      <t xml:space="preserve"> gödörásással, talajjavítással (m3-ént 40 kg istállótrágya), növényjegyzék szerinti minőségben és mennyiségben</t>
    </r>
  </si>
  <si>
    <r>
      <rPr>
        <b/>
        <sz val="11"/>
        <rFont val="Calibri"/>
        <family val="2"/>
        <charset val="238"/>
      </rPr>
      <t xml:space="preserve">Fenyőkéreg terítés </t>
    </r>
    <r>
      <rPr>
        <sz val="11"/>
        <rFont val="Calibri"/>
        <family val="2"/>
        <charset val="238"/>
      </rPr>
      <t>cserje, évelő és talajtakaró felületek alá 5 cm vastagságban, helyszínen deponált, ütéscsillapító réteg elbontásából származó anyagból (9,6 m³)</t>
    </r>
  </si>
  <si>
    <r>
      <rPr>
        <b/>
        <sz val="11"/>
        <rFont val="Calibri"/>
        <family val="2"/>
        <charset val="238"/>
      </rPr>
      <t xml:space="preserve">Gyepesítés </t>
    </r>
    <r>
      <rPr>
        <sz val="11"/>
        <rFont val="Calibri"/>
        <family val="2"/>
        <charset val="238"/>
      </rPr>
      <t>kézi vetéssel, finomterep rendezéssel 4 dkg/m2 fűmag felhasználásával</t>
    </r>
  </si>
  <si>
    <t>EGYÉB - részletes szakági költségvetések összesítése (I. ütem)</t>
  </si>
  <si>
    <t>Villamos hálózatok - közvilágítás</t>
  </si>
  <si>
    <t>Villamos hálózatok - rendezvény ellátás</t>
  </si>
  <si>
    <t>Vízellátás</t>
  </si>
  <si>
    <t>BECSÜLT KÖLTSÉG ÖSSZESEN, NETTÓ:</t>
  </si>
  <si>
    <t>MINDÖSSZESEN, NETTÓ:</t>
  </si>
  <si>
    <t>27% ÁFA</t>
  </si>
  <si>
    <t>BECSÜLT KÖLTSÉG ÖSSZESEN, BRUTTÓ:</t>
  </si>
  <si>
    <t>MINDÖSSZESEN, BRUTTÓ:</t>
  </si>
  <si>
    <t>Budapest, 2017. május. 24.</t>
  </si>
  <si>
    <t>kg</t>
  </si>
  <si>
    <t>Kábeljelző szalag "Erősáramú"</t>
  </si>
  <si>
    <t>A-10004516</t>
  </si>
  <si>
    <t>21.3</t>
  </si>
  <si>
    <t>Kábelfedlap 1000x200x10mm (műanyag)</t>
  </si>
  <si>
    <t>A-10023212</t>
  </si>
  <si>
    <t>21.2</t>
  </si>
  <si>
    <t>Kábel 1 kV NYY-J 5x6 RE (Cu)</t>
  </si>
  <si>
    <t>Rúdföldelő 3 m-es Ø20</t>
  </si>
  <si>
    <t>A-10001444</t>
  </si>
  <si>
    <t>6.1</t>
  </si>
  <si>
    <t>M. e.</t>
  </si>
  <si>
    <t>Cikkszám</t>
  </si>
  <si>
    <t>Sorszám</t>
  </si>
  <si>
    <t>Hurokellenállás mérés</t>
  </si>
  <si>
    <t>EVJ-10170</t>
  </si>
  <si>
    <t>Földelési ellenállás mérés</t>
  </si>
  <si>
    <t>EVJ-10140</t>
  </si>
  <si>
    <t>Rúdföldelő telepítése (3 m-es)</t>
  </si>
  <si>
    <t>EVJ-10070</t>
  </si>
  <si>
    <t>Áramút készítése (csavarkötéses) (lenn)</t>
  </si>
  <si>
    <t>ARK-10160</t>
  </si>
  <si>
    <t>Cs. kábel fogadó és mérőhely (földön)</t>
  </si>
  <si>
    <t>CSM-10280</t>
  </si>
  <si>
    <t>Műanyag kábeljelző szalag elhelyezése</t>
  </si>
  <si>
    <t>KAB-10600</t>
  </si>
  <si>
    <t>Kábelek műanyag lap védelmének építése</t>
  </si>
  <si>
    <t>KAB-10590</t>
  </si>
  <si>
    <t>Kábelfektetés árokba, védőcsőbe, I.</t>
  </si>
  <si>
    <t>KAB-10320</t>
  </si>
  <si>
    <t>Kábelfektetés árokba, homokágyba, I.</t>
  </si>
  <si>
    <t>KAB-10290</t>
  </si>
  <si>
    <t>Védőcső elhelyezése kábelárokban</t>
  </si>
  <si>
    <t>BFC-12210</t>
  </si>
  <si>
    <t>KPE védőcső, 63 mm átmérőjű (P-6)</t>
  </si>
  <si>
    <t>m3</t>
  </si>
  <si>
    <t>Föld visszatöltés tömörítéssel</t>
  </si>
  <si>
    <t>BFC-11190</t>
  </si>
  <si>
    <t>m2</t>
  </si>
  <si>
    <t>Homokágy készítése 20 cm vastagságban</t>
  </si>
  <si>
    <t>BFC-11170</t>
  </si>
  <si>
    <t>Föld és egyéb törmelék elszállítása</t>
  </si>
  <si>
    <t>BFC-11120</t>
  </si>
  <si>
    <t>Föld deponálása a munkahely közelében</t>
  </si>
  <si>
    <t>BFC-11100</t>
  </si>
  <si>
    <t>Földkitermelés (I. - IV. osztály)</t>
  </si>
  <si>
    <t>BFC-11040</t>
  </si>
  <si>
    <t>megvalósulási dokumentáció elkészítése</t>
  </si>
  <si>
    <t>8</t>
  </si>
  <si>
    <t>megépített kábelnyomvonal vizsgálata, szigetelési ell. mérés, dokumentáció készítése (MSZ 13207:2000 szerint)</t>
  </si>
  <si>
    <t>7</t>
  </si>
  <si>
    <t>aktiváláshoz szükséges dokumentáció elkészítése</t>
  </si>
  <si>
    <t>6</t>
  </si>
  <si>
    <t>Rendezvényszekrény telepítése</t>
  </si>
  <si>
    <t>5</t>
  </si>
  <si>
    <t>JFA-400 (16A) rendezvényszekrény</t>
  </si>
  <si>
    <t>4</t>
  </si>
  <si>
    <t>JZD-303 típ fogyasztásmérőhely</t>
  </si>
  <si>
    <t>3</t>
  </si>
  <si>
    <t>nap</t>
  </si>
  <si>
    <t>ELMŰ szakfelügyelet</t>
  </si>
  <si>
    <t>2</t>
  </si>
  <si>
    <t>közművek szakfelügyelet</t>
  </si>
  <si>
    <t>1</t>
  </si>
  <si>
    <t>Szerelvénylap GURO EKM 1261/92080 1xE14/3x5x10mm2</t>
  </si>
  <si>
    <t>Szerelvénylap GURO EKM 1261/92070    1xE14/2x5x16mm2</t>
  </si>
  <si>
    <t>Lámpatest GLÓRIA 70W Na</t>
  </si>
  <si>
    <t>Lámpaoszlop alap ZR1-5</t>
  </si>
  <si>
    <t>A-10019578</t>
  </si>
  <si>
    <t>62.15</t>
  </si>
  <si>
    <t>Lámpaoszlop acél 4m teleszk. Talpcsavaros (RAL 7016)</t>
  </si>
  <si>
    <t>A-10026816</t>
  </si>
  <si>
    <t>62.1</t>
  </si>
  <si>
    <t>Vill szekrény 3*2 közvil</t>
  </si>
  <si>
    <t>A-10011875</t>
  </si>
  <si>
    <t>52.2</t>
  </si>
  <si>
    <t>Kábel 1 kV NYY-J 3×2,5 RE 0,6/1 kV (Cu)</t>
  </si>
  <si>
    <t>A-10010501</t>
  </si>
  <si>
    <t>17.9</t>
  </si>
  <si>
    <t>Kábel 1 kV NYCWY 4x10RE/10 0,6/1 kV (Cu)</t>
  </si>
  <si>
    <t>Áramút készítése (csavarkötéses) (fenn)</t>
  </si>
  <si>
    <t>ARK-10140</t>
  </si>
  <si>
    <t>KÖZV panel beszerelése</t>
  </si>
  <si>
    <t>KOZ-12030</t>
  </si>
  <si>
    <t>Közvilágítási kapcsoló szekrény telepítése</t>
  </si>
  <si>
    <t>KOZ-12010</t>
  </si>
  <si>
    <t>KÖZV lámpatest (alacsony) felszerelése</t>
  </si>
  <si>
    <t>KOZ-11320</t>
  </si>
  <si>
    <t>Lámpaoszlop állítása (hossz &lt;= 5 m)</t>
  </si>
  <si>
    <t>KOZ-10080</t>
  </si>
  <si>
    <t>Védőcső végének lezárása (kábelárokban)</t>
  </si>
  <si>
    <t>BFC-12320</t>
  </si>
  <si>
    <t>Beton oszlopalapok készítése</t>
  </si>
  <si>
    <t>BFC-11160</t>
  </si>
  <si>
    <t>fénytechnikai mérés, jegyzőkönyv készítése</t>
  </si>
  <si>
    <t>BDK szakfelügyelet</t>
  </si>
  <si>
    <t>Mennyiség</t>
  </si>
  <si>
    <t>Vízellátás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</si>
</sst>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,&quot;Ft&quot;"/>
    <numFmt numFmtId="166" formatCode="0.0"/>
    <numFmt numFmtId="167" formatCode="#,##0.0"/>
    <numFmt numFmtId="168" formatCode="_-* #,##0\ _F_t_-;\-* #,##0\ _F_t_-;_-* &quot;-&quot;??\ _F_t_-;_-@_-"/>
    <numFmt numFmtId="169" formatCode="#,##0\ &quot;Ft&quot;"/>
    <numFmt numFmtId="170" formatCode="#,##0.00\ _F_t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vertAlign val="superscript"/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4"/>
      <name val="Calibri"/>
      <family val="2"/>
      <charset val="238"/>
    </font>
    <font>
      <sz val="11"/>
      <color rgb="FFFFFF0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B7DEE8"/>
      <name val="Calibri"/>
      <family val="2"/>
      <charset val="238"/>
    </font>
    <font>
      <sz val="10"/>
      <color rgb="FFFFFF00"/>
      <name val="Arial Narrow"/>
      <family val="2"/>
      <charset val="238"/>
    </font>
    <font>
      <b/>
      <sz val="11"/>
      <color rgb="FFFFFF00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11"/>
      <color rgb="FFFFC00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D9D9D9"/>
        <bgColor rgb="FFB7DEE8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11" fillId="0" borderId="1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2" fontId="0" fillId="0" borderId="3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5" xfId="0" applyNumberFormat="1" applyFont="1" applyFill="1" applyBorder="1" applyAlignment="1" applyProtection="1">
      <alignment horizontal="center" vertical="center" wrapText="1"/>
    </xf>
    <xf numFmtId="164" fontId="10" fillId="0" borderId="17" xfId="0" applyNumberFormat="1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/>
    <xf numFmtId="0" fontId="20" fillId="6" borderId="8" xfId="0" applyFont="1" applyFill="1" applyBorder="1" applyAlignment="1">
      <alignment horizontal="left"/>
    </xf>
    <xf numFmtId="165" fontId="19" fillId="6" borderId="9" xfId="0" applyNumberFormat="1" applyFont="1" applyFill="1" applyBorder="1" applyAlignment="1">
      <alignment horizontal="right"/>
    </xf>
    <xf numFmtId="165" fontId="19" fillId="6" borderId="4" xfId="0" applyNumberFormat="1" applyFont="1" applyFill="1" applyBorder="1" applyAlignment="1">
      <alignment horizontal="right"/>
    </xf>
    <xf numFmtId="165" fontId="22" fillId="0" borderId="23" xfId="0" applyNumberFormat="1" applyFont="1" applyBorder="1"/>
    <xf numFmtId="0" fontId="21" fillId="0" borderId="0" xfId="0" applyFont="1" applyBorder="1" applyAlignment="1"/>
    <xf numFmtId="0" fontId="21" fillId="0" borderId="1" xfId="0" applyFont="1" applyBorder="1" applyAlignment="1">
      <alignment horizontal="left" vertical="center"/>
    </xf>
    <xf numFmtId="3" fontId="21" fillId="0" borderId="8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49" fontId="21" fillId="0" borderId="9" xfId="0" applyNumberFormat="1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165" fontId="23" fillId="0" borderId="22" xfId="0" applyNumberFormat="1" applyFont="1" applyBorder="1" applyAlignment="1">
      <alignment vertical="center"/>
    </xf>
    <xf numFmtId="0" fontId="20" fillId="0" borderId="1" xfId="0" applyFont="1" applyBorder="1" applyAlignment="1">
      <alignment vertical="top" wrapText="1"/>
    </xf>
    <xf numFmtId="0" fontId="21" fillId="0" borderId="8" xfId="0" applyFont="1" applyBorder="1" applyAlignment="1">
      <alignment vertical="center"/>
    </xf>
    <xf numFmtId="3" fontId="21" fillId="0" borderId="9" xfId="0" applyNumberFormat="1" applyFont="1" applyBorder="1" applyAlignment="1" applyProtection="1">
      <alignment vertical="center"/>
      <protection locked="0"/>
    </xf>
    <xf numFmtId="0" fontId="20" fillId="0" borderId="1" xfId="0" applyFont="1" applyBorder="1" applyAlignment="1">
      <alignment wrapText="1"/>
    </xf>
    <xf numFmtId="165" fontId="24" fillId="0" borderId="22" xfId="0" applyNumberFormat="1" applyFont="1" applyBorder="1"/>
    <xf numFmtId="166" fontId="21" fillId="0" borderId="8" xfId="0" applyNumberFormat="1" applyFont="1" applyBorder="1" applyAlignment="1">
      <alignment vertical="center"/>
    </xf>
    <xf numFmtId="0" fontId="20" fillId="0" borderId="19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165" fontId="21" fillId="0" borderId="0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165" fontId="19" fillId="0" borderId="24" xfId="0" applyNumberFormat="1" applyFont="1" applyBorder="1" applyAlignment="1">
      <alignment horizontal="right"/>
    </xf>
    <xf numFmtId="0" fontId="19" fillId="0" borderId="19" xfId="0" applyFont="1" applyBorder="1" applyAlignment="1"/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167" fontId="21" fillId="0" borderId="8" xfId="0" applyNumberFormat="1" applyFont="1" applyBorder="1" applyAlignment="1">
      <alignment vertical="center"/>
    </xf>
    <xf numFmtId="0" fontId="21" fillId="0" borderId="1" xfId="0" applyFont="1" applyBorder="1" applyAlignment="1">
      <alignment vertical="top" wrapText="1"/>
    </xf>
    <xf numFmtId="3" fontId="21" fillId="0" borderId="9" xfId="0" applyNumberFormat="1" applyFont="1" applyBorder="1" applyAlignment="1">
      <alignment vertical="center"/>
    </xf>
    <xf numFmtId="0" fontId="20" fillId="0" borderId="27" xfId="0" applyFont="1" applyBorder="1" applyAlignment="1">
      <alignment horizontal="left"/>
    </xf>
    <xf numFmtId="0" fontId="21" fillId="0" borderId="25" xfId="0" applyFont="1" applyBorder="1" applyAlignment="1"/>
    <xf numFmtId="165" fontId="21" fillId="0" borderId="25" xfId="0" applyNumberFormat="1" applyFont="1" applyBorder="1" applyAlignment="1"/>
    <xf numFmtId="165" fontId="19" fillId="0" borderId="25" xfId="0" applyNumberFormat="1" applyFont="1" applyBorder="1" applyAlignment="1">
      <alignment horizontal="right"/>
    </xf>
    <xf numFmtId="165" fontId="19" fillId="0" borderId="26" xfId="0" applyNumberFormat="1" applyFont="1" applyBorder="1" applyAlignment="1">
      <alignment horizontal="right"/>
    </xf>
    <xf numFmtId="165" fontId="24" fillId="0" borderId="23" xfId="0" applyNumberFormat="1" applyFont="1" applyBorder="1"/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right"/>
    </xf>
    <xf numFmtId="0" fontId="26" fillId="0" borderId="0" xfId="0" applyFont="1" applyBorder="1" applyAlignment="1">
      <alignment vertical="center"/>
    </xf>
    <xf numFmtId="165" fontId="27" fillId="0" borderId="23" xfId="0" applyNumberFormat="1" applyFont="1" applyBorder="1"/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165" fontId="21" fillId="0" borderId="29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165" fontId="21" fillId="0" borderId="29" xfId="0" applyNumberFormat="1" applyFont="1" applyBorder="1" applyAlignment="1">
      <alignment horizontal="right" vertical="center"/>
    </xf>
    <xf numFmtId="165" fontId="21" fillId="0" borderId="3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vertical="center"/>
    </xf>
    <xf numFmtId="165" fontId="21" fillId="0" borderId="22" xfId="0" applyNumberFormat="1" applyFont="1" applyBorder="1"/>
    <xf numFmtId="0" fontId="1" fillId="0" borderId="0" xfId="1" applyProtection="1"/>
    <xf numFmtId="168" fontId="2" fillId="0" borderId="1" xfId="4" applyNumberFormat="1" applyFont="1" applyFill="1" applyBorder="1" applyAlignment="1" applyProtection="1">
      <alignment horizontal="right" vertical="center"/>
    </xf>
    <xf numFmtId="167" fontId="29" fillId="7" borderId="1" xfId="1" applyNumberFormat="1" applyFont="1" applyFill="1" applyBorder="1" applyAlignment="1" applyProtection="1">
      <alignment horizontal="center" vertical="center"/>
    </xf>
    <xf numFmtId="0" fontId="29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left" vertical="center" wrapText="1"/>
    </xf>
    <xf numFmtId="1" fontId="29" fillId="0" borderId="1" xfId="1" applyNumberFormat="1" applyFont="1" applyFill="1" applyBorder="1" applyAlignment="1" applyProtection="1">
      <alignment horizontal="center" vertical="center" wrapText="1"/>
    </xf>
    <xf numFmtId="49" fontId="29" fillId="0" borderId="1" xfId="1" applyNumberFormat="1" applyFont="1" applyFill="1" applyBorder="1" applyAlignment="1" applyProtection="1">
      <alignment horizontal="center" vertical="top"/>
    </xf>
    <xf numFmtId="2" fontId="8" fillId="0" borderId="35" xfId="1" applyNumberFormat="1" applyFont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31" xfId="1" applyFont="1" applyFill="1" applyBorder="1" applyAlignment="1" applyProtection="1">
      <alignment horizontal="left" vertical="center" wrapText="1"/>
    </xf>
    <xf numFmtId="0" fontId="8" fillId="0" borderId="32" xfId="1" applyFont="1" applyFill="1" applyBorder="1" applyAlignment="1" applyProtection="1">
      <alignment horizontal="center" vertical="center" wrapText="1"/>
    </xf>
    <xf numFmtId="2" fontId="8" fillId="0" borderId="36" xfId="1" applyNumberFormat="1" applyFont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33" xfId="1" applyFont="1" applyFill="1" applyBorder="1" applyAlignment="1" applyProtection="1">
      <alignment horizontal="center" vertical="center" wrapText="1"/>
    </xf>
    <xf numFmtId="2" fontId="8" fillId="0" borderId="5" xfId="1" applyNumberFormat="1" applyFont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4" xfId="1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2" fontId="28" fillId="0" borderId="1" xfId="3" applyNumberFormat="1" applyFont="1" applyFill="1" applyBorder="1" applyAlignment="1" applyProtection="1">
      <alignment horizontal="center" vertical="center"/>
    </xf>
    <xf numFmtId="49" fontId="28" fillId="0" borderId="1" xfId="3" applyNumberFormat="1" applyFont="1" applyFill="1" applyBorder="1" applyAlignment="1" applyProtection="1">
      <alignment horizontal="center" vertical="center"/>
    </xf>
    <xf numFmtId="49" fontId="28" fillId="0" borderId="13" xfId="3" applyNumberFormat="1" applyFont="1" applyFill="1" applyBorder="1" applyAlignment="1" applyProtection="1">
      <alignment horizontal="center" vertical="center"/>
    </xf>
    <xf numFmtId="49" fontId="28" fillId="0" borderId="36" xfId="3" applyNumberFormat="1" applyFont="1" applyFill="1" applyBorder="1" applyAlignment="1" applyProtection="1">
      <alignment horizontal="center" vertical="center"/>
    </xf>
    <xf numFmtId="49" fontId="29" fillId="8" borderId="1" xfId="1" applyNumberFormat="1" applyFont="1" applyFill="1" applyBorder="1" applyAlignment="1" applyProtection="1">
      <alignment horizontal="center" vertical="top"/>
    </xf>
    <xf numFmtId="49" fontId="28" fillId="8" borderId="13" xfId="3" applyNumberFormat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left" vertical="center" wrapText="1"/>
    </xf>
    <xf numFmtId="49" fontId="28" fillId="8" borderId="1" xfId="3" applyNumberFormat="1" applyFont="1" applyFill="1" applyBorder="1" applyAlignment="1" applyProtection="1">
      <alignment horizontal="center" vertical="center"/>
    </xf>
    <xf numFmtId="2" fontId="28" fillId="8" borderId="1" xfId="3" applyNumberFormat="1" applyFont="1" applyFill="1" applyBorder="1" applyAlignment="1" applyProtection="1">
      <alignment horizontal="center" vertical="center"/>
    </xf>
    <xf numFmtId="168" fontId="2" fillId="8" borderId="1" xfId="4" applyNumberFormat="1" applyFont="1" applyFill="1" applyBorder="1" applyAlignment="1" applyProtection="1">
      <alignment horizontal="right" vertical="center"/>
    </xf>
    <xf numFmtId="0" fontId="21" fillId="8" borderId="1" xfId="0" applyFont="1" applyFill="1" applyBorder="1" applyAlignment="1">
      <alignment horizontal="left" vertical="center"/>
    </xf>
    <xf numFmtId="0" fontId="15" fillId="0" borderId="22" xfId="0" applyFont="1" applyBorder="1" applyProtection="1"/>
    <xf numFmtId="165" fontId="15" fillId="0" borderId="22" xfId="0" applyNumberFormat="1" applyFont="1" applyBorder="1" applyProtection="1"/>
    <xf numFmtId="0" fontId="20" fillId="6" borderId="8" xfId="0" applyFont="1" applyFill="1" applyBorder="1" applyAlignment="1" applyProtection="1">
      <alignment horizontal="left"/>
    </xf>
    <xf numFmtId="0" fontId="21" fillId="6" borderId="9" xfId="0" applyFont="1" applyFill="1" applyBorder="1" applyAlignment="1" applyProtection="1"/>
    <xf numFmtId="165" fontId="21" fillId="6" borderId="9" xfId="0" applyNumberFormat="1" applyFont="1" applyFill="1" applyBorder="1" applyAlignment="1" applyProtection="1"/>
    <xf numFmtId="165" fontId="19" fillId="6" borderId="9" xfId="0" applyNumberFormat="1" applyFont="1" applyFill="1" applyBorder="1" applyAlignment="1" applyProtection="1">
      <alignment horizontal="right"/>
    </xf>
    <xf numFmtId="165" fontId="19" fillId="6" borderId="4" xfId="0" applyNumberFormat="1" applyFont="1" applyFill="1" applyBorder="1" applyAlignment="1" applyProtection="1">
      <alignment horizontal="right"/>
    </xf>
    <xf numFmtId="165" fontId="22" fillId="0" borderId="23" xfId="0" applyNumberFormat="1" applyFont="1" applyBorder="1" applyProtection="1"/>
    <xf numFmtId="0" fontId="21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wrapText="1"/>
    </xf>
    <xf numFmtId="3" fontId="21" fillId="0" borderId="8" xfId="0" applyNumberFormat="1" applyFont="1" applyBorder="1" applyAlignment="1" applyProtection="1">
      <alignment vertical="center"/>
    </xf>
    <xf numFmtId="0" fontId="21" fillId="0" borderId="4" xfId="0" applyFont="1" applyBorder="1" applyAlignment="1" applyProtection="1">
      <alignment vertical="center"/>
    </xf>
    <xf numFmtId="49" fontId="21" fillId="0" borderId="9" xfId="0" applyNumberFormat="1" applyFont="1" applyBorder="1" applyAlignment="1" applyProtection="1">
      <alignment vertical="center"/>
    </xf>
    <xf numFmtId="165" fontId="23" fillId="0" borderId="22" xfId="0" applyNumberFormat="1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top" wrapText="1"/>
    </xf>
    <xf numFmtId="0" fontId="21" fillId="0" borderId="8" xfId="0" applyFont="1" applyBorder="1" applyAlignment="1" applyProtection="1">
      <alignment vertical="center"/>
    </xf>
    <xf numFmtId="3" fontId="21" fillId="0" borderId="9" xfId="0" applyNumberFormat="1" applyFont="1" applyBorder="1" applyAlignment="1" applyProtection="1">
      <alignment vertical="center"/>
    </xf>
    <xf numFmtId="0" fontId="20" fillId="0" borderId="1" xfId="0" applyFont="1" applyBorder="1" applyAlignment="1" applyProtection="1">
      <alignment wrapText="1"/>
    </xf>
    <xf numFmtId="165" fontId="24" fillId="0" borderId="22" xfId="0" applyNumberFormat="1" applyFont="1" applyBorder="1" applyProtection="1"/>
    <xf numFmtId="166" fontId="21" fillId="0" borderId="8" xfId="0" applyNumberFormat="1" applyFont="1" applyBorder="1" applyAlignment="1" applyProtection="1">
      <alignment vertical="center"/>
    </xf>
    <xf numFmtId="168" fontId="2" fillId="0" borderId="1" xfId="4" applyNumberFormat="1" applyFont="1" applyFill="1" applyBorder="1" applyAlignment="1" applyProtection="1">
      <alignment horizontal="right" vertical="center"/>
      <protection locked="0"/>
    </xf>
    <xf numFmtId="169" fontId="21" fillId="0" borderId="8" xfId="0" applyNumberFormat="1" applyFont="1" applyBorder="1" applyAlignment="1" applyProtection="1">
      <alignment vertical="center"/>
      <protection locked="0"/>
    </xf>
    <xf numFmtId="169" fontId="21" fillId="0" borderId="8" xfId="0" applyNumberFormat="1" applyFont="1" applyBorder="1" applyAlignment="1" applyProtection="1">
      <alignment horizontal="right" vertical="center"/>
    </xf>
    <xf numFmtId="169" fontId="21" fillId="0" borderId="1" xfId="0" applyNumberFormat="1" applyFont="1" applyBorder="1" applyAlignment="1" applyProtection="1">
      <alignment horizontal="right" vertical="center"/>
    </xf>
    <xf numFmtId="169" fontId="19" fillId="6" borderId="9" xfId="0" applyNumberFormat="1" applyFont="1" applyFill="1" applyBorder="1" applyAlignment="1" applyProtection="1">
      <alignment horizontal="right"/>
    </xf>
    <xf numFmtId="169" fontId="19" fillId="6" borderId="4" xfId="0" applyNumberFormat="1" applyFont="1" applyFill="1" applyBorder="1" applyAlignment="1" applyProtection="1">
      <alignment horizontal="right"/>
    </xf>
    <xf numFmtId="169" fontId="21" fillId="0" borderId="8" xfId="0" applyNumberFormat="1" applyFont="1" applyBorder="1" applyAlignment="1" applyProtection="1">
      <alignment horizontal="right" vertical="center"/>
      <protection locked="0"/>
    </xf>
    <xf numFmtId="169" fontId="21" fillId="0" borderId="1" xfId="0" applyNumberFormat="1" applyFont="1" applyBorder="1" applyAlignment="1" applyProtection="1">
      <alignment horizontal="right" vertical="center"/>
      <protection locked="0"/>
    </xf>
    <xf numFmtId="169" fontId="19" fillId="6" borderId="9" xfId="0" applyNumberFormat="1" applyFont="1" applyFill="1" applyBorder="1" applyAlignment="1">
      <alignment horizontal="right"/>
    </xf>
    <xf numFmtId="169" fontId="19" fillId="6" borderId="4" xfId="0" applyNumberFormat="1" applyFont="1" applyFill="1" applyBorder="1" applyAlignment="1">
      <alignment horizontal="right"/>
    </xf>
    <xf numFmtId="170" fontId="20" fillId="8" borderId="1" xfId="0" applyNumberFormat="1" applyFont="1" applyFill="1" applyBorder="1" applyAlignment="1">
      <alignment vertical="top" wrapText="1"/>
    </xf>
    <xf numFmtId="170" fontId="21" fillId="8" borderId="8" xfId="0" applyNumberFormat="1" applyFont="1" applyFill="1" applyBorder="1" applyAlignment="1">
      <alignment vertical="center"/>
    </xf>
    <xf numFmtId="170" fontId="21" fillId="8" borderId="4" xfId="0" applyNumberFormat="1" applyFont="1" applyFill="1" applyBorder="1" applyAlignment="1">
      <alignment vertical="center"/>
    </xf>
    <xf numFmtId="170" fontId="21" fillId="8" borderId="9" xfId="0" applyNumberFormat="1" applyFont="1" applyFill="1" applyBorder="1" applyAlignment="1" applyProtection="1">
      <alignment vertical="center"/>
      <protection locked="0"/>
    </xf>
    <xf numFmtId="170" fontId="21" fillId="8" borderId="4" xfId="0" applyNumberFormat="1" applyFont="1" applyFill="1" applyBorder="1" applyAlignment="1" applyProtection="1">
      <alignment vertical="center"/>
      <protection locked="0"/>
    </xf>
    <xf numFmtId="170" fontId="21" fillId="0" borderId="9" xfId="0" applyNumberFormat="1" applyFont="1" applyBorder="1" applyAlignment="1" applyProtection="1">
      <alignment vertical="center"/>
      <protection locked="0"/>
    </xf>
    <xf numFmtId="170" fontId="21" fillId="0" borderId="4" xfId="0" applyNumberFormat="1" applyFont="1" applyBorder="1" applyAlignment="1" applyProtection="1">
      <alignment vertical="center"/>
      <protection locked="0"/>
    </xf>
    <xf numFmtId="169" fontId="21" fillId="8" borderId="8" xfId="0" applyNumberFormat="1" applyFont="1" applyFill="1" applyBorder="1" applyAlignment="1" applyProtection="1">
      <alignment vertical="center"/>
      <protection locked="0"/>
    </xf>
    <xf numFmtId="169" fontId="20" fillId="6" borderId="8" xfId="0" applyNumberFormat="1" applyFont="1" applyFill="1" applyBorder="1" applyAlignment="1">
      <alignment horizontal="right"/>
    </xf>
    <xf numFmtId="169" fontId="20" fillId="6" borderId="11" xfId="0" applyNumberFormat="1" applyFont="1" applyFill="1" applyBorder="1" applyAlignment="1">
      <alignment horizontal="right"/>
    </xf>
    <xf numFmtId="169" fontId="20" fillId="6" borderId="12" xfId="0" applyNumberFormat="1" applyFont="1" applyFill="1" applyBorder="1" applyAlignment="1">
      <alignment horizontal="right"/>
    </xf>
    <xf numFmtId="169" fontId="21" fillId="0" borderId="8" xfId="0" applyNumberFormat="1" applyFont="1" applyBorder="1" applyAlignment="1">
      <alignment horizontal="right"/>
    </xf>
    <xf numFmtId="169" fontId="21" fillId="0" borderId="1" xfId="0" applyNumberFormat="1" applyFont="1" applyBorder="1" applyAlignment="1">
      <alignment horizontal="right"/>
    </xf>
    <xf numFmtId="169" fontId="20" fillId="6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 applyProtection="1">
      <alignment horizontal="center" vertical="center" wrapText="1"/>
    </xf>
    <xf numFmtId="0" fontId="20" fillId="6" borderId="9" xfId="0" applyFont="1" applyFill="1" applyBorder="1" applyAlignment="1">
      <alignment horizontal="right"/>
    </xf>
    <xf numFmtId="0" fontId="14" fillId="4" borderId="3" xfId="0" applyFont="1" applyFill="1" applyBorder="1" applyAlignment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6" fillId="4" borderId="18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3" fontId="19" fillId="5" borderId="1" xfId="0" applyNumberFormat="1" applyFont="1" applyFill="1" applyBorder="1" applyAlignment="1" applyProtection="1">
      <alignment horizontal="center" vertical="center"/>
    </xf>
    <xf numFmtId="165" fontId="19" fillId="5" borderId="8" xfId="0" applyNumberFormat="1" applyFont="1" applyFill="1" applyBorder="1" applyAlignment="1" applyProtection="1">
      <alignment horizontal="center" vertical="center"/>
    </xf>
    <xf numFmtId="165" fontId="19" fillId="5" borderId="1" xfId="0" applyNumberFormat="1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 applyProtection="1">
      <alignment horizontal="right"/>
    </xf>
    <xf numFmtId="0" fontId="20" fillId="6" borderId="1" xfId="0" applyFont="1" applyFill="1" applyBorder="1" applyAlignment="1">
      <alignment horizontal="left" wrapText="1"/>
    </xf>
    <xf numFmtId="0" fontId="20" fillId="6" borderId="8" xfId="0" applyFont="1" applyFill="1" applyBorder="1" applyAlignment="1">
      <alignment horizontal="left"/>
    </xf>
    <xf numFmtId="0" fontId="21" fillId="0" borderId="8" xfId="0" applyFont="1" applyBorder="1" applyAlignment="1">
      <alignment horizontal="left"/>
    </xf>
    <xf numFmtId="170" fontId="20" fillId="6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</cellXfs>
  <cellStyles count="6">
    <cellStyle name="Ezres 2" xfId="4"/>
    <cellStyle name="Normál" xfId="0" builtinId="0"/>
    <cellStyle name="Normál 2" xfId="1"/>
    <cellStyle name="Normál_tárgyalásviaémász2" xfId="3"/>
    <cellStyle name="Pénznem 2" xfId="5"/>
    <cellStyle name="Százalék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MK110"/>
  <sheetViews>
    <sheetView tabSelected="1" topLeftCell="A61" workbookViewId="0">
      <selection activeCell="H51" sqref="H51:H58"/>
    </sheetView>
  </sheetViews>
  <sheetFormatPr defaultColWidth="52.85546875" defaultRowHeight="15" x14ac:dyDescent="0.25"/>
  <cols>
    <col min="1" max="1" width="10.28515625" style="104" customWidth="1"/>
    <col min="2" max="2" width="52.85546875" style="74"/>
    <col min="3" max="3" width="8" style="74" bestFit="1" customWidth="1"/>
    <col min="4" max="4" width="3.42578125" style="74" bestFit="1" customWidth="1"/>
    <col min="5" max="5" width="14.140625" style="105" customWidth="1"/>
    <col min="6" max="6" width="4" style="74" customWidth="1"/>
    <col min="7" max="7" width="4.7109375" style="74" customWidth="1"/>
    <col min="8" max="8" width="18.85546875" style="105" customWidth="1"/>
    <col min="9" max="9" width="3.140625" style="74" customWidth="1"/>
    <col min="10" max="10" width="5.85546875" style="74" customWidth="1"/>
    <col min="11" max="11" width="17.42578125" style="105" customWidth="1"/>
    <col min="12" max="12" width="18.85546875" style="105" customWidth="1"/>
    <col min="13" max="13" width="52.85546875" style="55"/>
    <col min="14" max="1025" width="52.85546875" style="74"/>
  </cols>
  <sheetData>
    <row r="1" spans="1:13" customFormat="1" ht="18.75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55"/>
    </row>
    <row r="2" spans="1:13" customFormat="1" ht="18.75" x14ac:dyDescent="0.25">
      <c r="A2" s="184" t="s">
        <v>141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37"/>
    </row>
    <row r="3" spans="1:13" customFormat="1" x14ac:dyDescent="0.25">
      <c r="A3" s="185" t="s">
        <v>142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38"/>
    </row>
    <row r="4" spans="1:13" customFormat="1" x14ac:dyDescent="0.25">
      <c r="A4" s="185" t="s">
        <v>143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38"/>
    </row>
    <row r="5" spans="1:13" customFormat="1" ht="15.75" x14ac:dyDescent="0.25">
      <c r="A5" s="18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38"/>
    </row>
    <row r="6" spans="1:13" customFormat="1" x14ac:dyDescent="0.25">
      <c r="A6" s="187"/>
      <c r="B6" s="187"/>
      <c r="C6" s="188" t="s">
        <v>145</v>
      </c>
      <c r="D6" s="188"/>
      <c r="E6" s="188" t="s">
        <v>146</v>
      </c>
      <c r="F6" s="188"/>
      <c r="G6" s="188"/>
      <c r="H6" s="188" t="s">
        <v>147</v>
      </c>
      <c r="I6" s="188"/>
      <c r="J6" s="188"/>
      <c r="K6" s="189" t="s">
        <v>148</v>
      </c>
      <c r="L6" s="190" t="s">
        <v>149</v>
      </c>
      <c r="M6" s="137"/>
    </row>
    <row r="7" spans="1:13" customFormat="1" ht="15.75" thickBot="1" x14ac:dyDescent="0.3">
      <c r="A7" s="187"/>
      <c r="B7" s="187"/>
      <c r="C7" s="188"/>
      <c r="D7" s="188"/>
      <c r="E7" s="188"/>
      <c r="F7" s="188"/>
      <c r="G7" s="188"/>
      <c r="H7" s="188"/>
      <c r="I7" s="188"/>
      <c r="J7" s="188"/>
      <c r="K7" s="189"/>
      <c r="L7" s="190"/>
      <c r="M7" s="137"/>
    </row>
    <row r="8" spans="1:13" s="60" customFormat="1" ht="15.75" thickBot="1" x14ac:dyDescent="0.3">
      <c r="A8" s="139" t="s">
        <v>150</v>
      </c>
      <c r="B8" s="140"/>
      <c r="C8" s="140"/>
      <c r="D8" s="140"/>
      <c r="E8" s="141"/>
      <c r="F8" s="140"/>
      <c r="G8" s="140"/>
      <c r="H8" s="141"/>
      <c r="I8" s="140"/>
      <c r="J8" s="140"/>
      <c r="K8" s="142"/>
      <c r="L8" s="143"/>
      <c r="M8" s="144" t="s">
        <v>151</v>
      </c>
    </row>
    <row r="9" spans="1:13" customFormat="1" ht="30" x14ac:dyDescent="0.25">
      <c r="A9" s="145" t="s">
        <v>44</v>
      </c>
      <c r="B9" s="146" t="s">
        <v>152</v>
      </c>
      <c r="C9" s="147">
        <v>7</v>
      </c>
      <c r="D9" s="148" t="s">
        <v>38</v>
      </c>
      <c r="E9" s="158"/>
      <c r="F9" s="149" t="s">
        <v>153</v>
      </c>
      <c r="G9" s="148" t="str">
        <f t="shared" ref="G9:G23" si="0">D9</f>
        <v>db</v>
      </c>
      <c r="H9" s="158"/>
      <c r="I9" s="149" t="s">
        <v>153</v>
      </c>
      <c r="J9" s="148" t="str">
        <f t="shared" ref="J9:J23" si="1">D9</f>
        <v>db</v>
      </c>
      <c r="K9" s="159">
        <f t="shared" ref="K9:K23" si="2">ROUND(C9*E9,0)</f>
        <v>0</v>
      </c>
      <c r="L9" s="160">
        <f t="shared" ref="L9:L23" si="3">ROUND(C9*H9,0)</f>
        <v>0</v>
      </c>
      <c r="M9" s="150"/>
    </row>
    <row r="10" spans="1:13" customFormat="1" x14ac:dyDescent="0.25">
      <c r="A10" s="145" t="s">
        <v>45</v>
      </c>
      <c r="B10" s="151" t="s">
        <v>154</v>
      </c>
      <c r="C10" s="152">
        <v>616.96</v>
      </c>
      <c r="D10" s="148" t="s">
        <v>155</v>
      </c>
      <c r="E10" s="158"/>
      <c r="F10" s="153" t="s">
        <v>153</v>
      </c>
      <c r="G10" s="148" t="str">
        <f t="shared" si="0"/>
        <v>m²</v>
      </c>
      <c r="H10" s="158"/>
      <c r="I10" s="153" t="s">
        <v>153</v>
      </c>
      <c r="J10" s="148" t="str">
        <f t="shared" si="1"/>
        <v>m²</v>
      </c>
      <c r="K10" s="159">
        <f t="shared" si="2"/>
        <v>0</v>
      </c>
      <c r="L10" s="160">
        <f t="shared" si="3"/>
        <v>0</v>
      </c>
      <c r="M10" s="138"/>
    </row>
    <row r="11" spans="1:13" customFormat="1" ht="60" x14ac:dyDescent="0.25">
      <c r="A11" s="145" t="s">
        <v>46</v>
      </c>
      <c r="B11" s="154" t="s">
        <v>156</v>
      </c>
      <c r="C11" s="152">
        <v>115.108</v>
      </c>
      <c r="D11" s="148" t="s">
        <v>157</v>
      </c>
      <c r="E11" s="158"/>
      <c r="F11" s="153" t="s">
        <v>153</v>
      </c>
      <c r="G11" s="148" t="str">
        <f t="shared" si="0"/>
        <v>m³</v>
      </c>
      <c r="H11" s="158"/>
      <c r="I11" s="153" t="s">
        <v>153</v>
      </c>
      <c r="J11" s="148" t="str">
        <f t="shared" si="1"/>
        <v>m³</v>
      </c>
      <c r="K11" s="159">
        <f t="shared" si="2"/>
        <v>0</v>
      </c>
      <c r="L11" s="160">
        <f t="shared" si="3"/>
        <v>0</v>
      </c>
      <c r="M11" s="155"/>
    </row>
    <row r="12" spans="1:13" customFormat="1" ht="30" x14ac:dyDescent="0.25">
      <c r="A12" s="145" t="s">
        <v>47</v>
      </c>
      <c r="B12" s="154" t="s">
        <v>158</v>
      </c>
      <c r="C12" s="152">
        <v>52.4</v>
      </c>
      <c r="D12" s="148" t="s">
        <v>28</v>
      </c>
      <c r="E12" s="158"/>
      <c r="F12" s="153" t="s">
        <v>153</v>
      </c>
      <c r="G12" s="148" t="str">
        <f t="shared" si="0"/>
        <v>fm</v>
      </c>
      <c r="H12" s="158"/>
      <c r="I12" s="153" t="s">
        <v>153</v>
      </c>
      <c r="J12" s="148" t="str">
        <f t="shared" si="1"/>
        <v>fm</v>
      </c>
      <c r="K12" s="159">
        <f t="shared" si="2"/>
        <v>0</v>
      </c>
      <c r="L12" s="160">
        <f t="shared" si="3"/>
        <v>0</v>
      </c>
      <c r="M12" s="138"/>
    </row>
    <row r="13" spans="1:13" customFormat="1" ht="30" x14ac:dyDescent="0.25">
      <c r="A13" s="145" t="s">
        <v>48</v>
      </c>
      <c r="B13" s="154" t="s">
        <v>159</v>
      </c>
      <c r="C13" s="152">
        <v>1</v>
      </c>
      <c r="D13" s="148" t="s">
        <v>38</v>
      </c>
      <c r="E13" s="158"/>
      <c r="F13" s="153" t="s">
        <v>153</v>
      </c>
      <c r="G13" s="148" t="str">
        <f t="shared" si="0"/>
        <v>db</v>
      </c>
      <c r="H13" s="158"/>
      <c r="I13" s="153" t="s">
        <v>153</v>
      </c>
      <c r="J13" s="148" t="str">
        <f t="shared" si="1"/>
        <v>db</v>
      </c>
      <c r="K13" s="159">
        <f t="shared" si="2"/>
        <v>0</v>
      </c>
      <c r="L13" s="160">
        <f t="shared" si="3"/>
        <v>0</v>
      </c>
      <c r="M13" s="155"/>
    </row>
    <row r="14" spans="1:13" customFormat="1" ht="30" x14ac:dyDescent="0.25">
      <c r="A14" s="145" t="s">
        <v>111</v>
      </c>
      <c r="B14" s="154" t="s">
        <v>160</v>
      </c>
      <c r="C14" s="152">
        <v>1</v>
      </c>
      <c r="D14" s="148" t="s">
        <v>38</v>
      </c>
      <c r="E14" s="158"/>
      <c r="F14" s="153" t="s">
        <v>153</v>
      </c>
      <c r="G14" s="148" t="str">
        <f t="shared" si="0"/>
        <v>db</v>
      </c>
      <c r="H14" s="158"/>
      <c r="I14" s="153" t="s">
        <v>153</v>
      </c>
      <c r="J14" s="148" t="str">
        <f t="shared" si="1"/>
        <v>db</v>
      </c>
      <c r="K14" s="159">
        <f t="shared" si="2"/>
        <v>0</v>
      </c>
      <c r="L14" s="160">
        <f t="shared" si="3"/>
        <v>0</v>
      </c>
      <c r="M14" s="150"/>
    </row>
    <row r="15" spans="1:13" customFormat="1" ht="30" x14ac:dyDescent="0.25">
      <c r="A15" s="145" t="s">
        <v>112</v>
      </c>
      <c r="B15" s="154" t="s">
        <v>161</v>
      </c>
      <c r="C15" s="152">
        <v>76.23</v>
      </c>
      <c r="D15" s="148" t="s">
        <v>28</v>
      </c>
      <c r="E15" s="158"/>
      <c r="F15" s="153" t="s">
        <v>153</v>
      </c>
      <c r="G15" s="148" t="str">
        <f t="shared" si="0"/>
        <v>fm</v>
      </c>
      <c r="H15" s="158"/>
      <c r="I15" s="153" t="s">
        <v>153</v>
      </c>
      <c r="J15" s="148" t="str">
        <f t="shared" si="1"/>
        <v>fm</v>
      </c>
      <c r="K15" s="159">
        <f t="shared" si="2"/>
        <v>0</v>
      </c>
      <c r="L15" s="160">
        <f t="shared" si="3"/>
        <v>0</v>
      </c>
      <c r="M15" s="150"/>
    </row>
    <row r="16" spans="1:13" customFormat="1" ht="45" x14ac:dyDescent="0.25">
      <c r="A16" s="145" t="s">
        <v>49</v>
      </c>
      <c r="B16" s="151" t="s">
        <v>162</v>
      </c>
      <c r="C16" s="152">
        <v>49.4</v>
      </c>
      <c r="D16" s="148" t="s">
        <v>155</v>
      </c>
      <c r="E16" s="158"/>
      <c r="F16" s="149" t="s">
        <v>153</v>
      </c>
      <c r="G16" s="148" t="str">
        <f t="shared" si="0"/>
        <v>m²</v>
      </c>
      <c r="H16" s="158"/>
      <c r="I16" s="149" t="s">
        <v>153</v>
      </c>
      <c r="J16" s="148" t="str">
        <f t="shared" si="1"/>
        <v>m²</v>
      </c>
      <c r="K16" s="159">
        <f t="shared" si="2"/>
        <v>0</v>
      </c>
      <c r="L16" s="160">
        <f t="shared" si="3"/>
        <v>0</v>
      </c>
      <c r="M16" s="138"/>
    </row>
    <row r="17" spans="1:13" customFormat="1" ht="60" x14ac:dyDescent="0.25">
      <c r="A17" s="145" t="s">
        <v>50</v>
      </c>
      <c r="B17" s="154" t="s">
        <v>163</v>
      </c>
      <c r="C17" s="152">
        <v>79.3</v>
      </c>
      <c r="D17" s="148" t="s">
        <v>155</v>
      </c>
      <c r="E17" s="158"/>
      <c r="F17" s="149" t="s">
        <v>153</v>
      </c>
      <c r="G17" s="148" t="str">
        <f t="shared" si="0"/>
        <v>m²</v>
      </c>
      <c r="H17" s="158"/>
      <c r="I17" s="149" t="s">
        <v>153</v>
      </c>
      <c r="J17" s="148" t="str">
        <f t="shared" si="1"/>
        <v>m²</v>
      </c>
      <c r="K17" s="159">
        <f t="shared" si="2"/>
        <v>0</v>
      </c>
      <c r="L17" s="160">
        <f t="shared" si="3"/>
        <v>0</v>
      </c>
      <c r="M17" s="138"/>
    </row>
    <row r="18" spans="1:13" customFormat="1" ht="45" x14ac:dyDescent="0.25">
      <c r="A18" s="145" t="s">
        <v>51</v>
      </c>
      <c r="B18" s="154" t="s">
        <v>164</v>
      </c>
      <c r="C18" s="152">
        <v>25.45</v>
      </c>
      <c r="D18" s="148" t="s">
        <v>157</v>
      </c>
      <c r="E18" s="158"/>
      <c r="F18" s="149" t="s">
        <v>153</v>
      </c>
      <c r="G18" s="148" t="str">
        <f t="shared" si="0"/>
        <v>m³</v>
      </c>
      <c r="H18" s="158"/>
      <c r="I18" s="149" t="s">
        <v>153</v>
      </c>
      <c r="J18" s="148" t="str">
        <f t="shared" si="1"/>
        <v>m³</v>
      </c>
      <c r="K18" s="159">
        <f t="shared" si="2"/>
        <v>0</v>
      </c>
      <c r="L18" s="160">
        <f t="shared" si="3"/>
        <v>0</v>
      </c>
      <c r="M18" s="138"/>
    </row>
    <row r="19" spans="1:13" customFormat="1" ht="30" x14ac:dyDescent="0.25">
      <c r="A19" s="145" t="s">
        <v>52</v>
      </c>
      <c r="B19" s="151" t="s">
        <v>165</v>
      </c>
      <c r="C19" s="152">
        <v>9.6</v>
      </c>
      <c r="D19" s="148" t="s">
        <v>157</v>
      </c>
      <c r="E19" s="158"/>
      <c r="F19" s="149" t="s">
        <v>153</v>
      </c>
      <c r="G19" s="148" t="str">
        <f t="shared" si="0"/>
        <v>m³</v>
      </c>
      <c r="H19" s="158"/>
      <c r="I19" s="149" t="s">
        <v>153</v>
      </c>
      <c r="J19" s="148" t="str">
        <f t="shared" si="1"/>
        <v>m³</v>
      </c>
      <c r="K19" s="159">
        <f t="shared" si="2"/>
        <v>0</v>
      </c>
      <c r="L19" s="160">
        <f t="shared" si="3"/>
        <v>0</v>
      </c>
      <c r="M19" s="138"/>
    </row>
    <row r="20" spans="1:13" customFormat="1" x14ac:dyDescent="0.25">
      <c r="A20" s="145" t="s">
        <v>53</v>
      </c>
      <c r="B20" s="154" t="s">
        <v>166</v>
      </c>
      <c r="C20" s="152">
        <v>3</v>
      </c>
      <c r="D20" s="148" t="s">
        <v>38</v>
      </c>
      <c r="E20" s="158"/>
      <c r="F20" s="153" t="s">
        <v>153</v>
      </c>
      <c r="G20" s="148" t="str">
        <f t="shared" si="0"/>
        <v>db</v>
      </c>
      <c r="H20" s="158"/>
      <c r="I20" s="153" t="s">
        <v>153</v>
      </c>
      <c r="J20" s="148" t="str">
        <f t="shared" si="1"/>
        <v>db</v>
      </c>
      <c r="K20" s="159">
        <f t="shared" si="2"/>
        <v>0</v>
      </c>
      <c r="L20" s="160">
        <f t="shared" si="3"/>
        <v>0</v>
      </c>
      <c r="M20" s="138"/>
    </row>
    <row r="21" spans="1:13" customFormat="1" x14ac:dyDescent="0.25">
      <c r="A21" s="145" t="s">
        <v>113</v>
      </c>
      <c r="B21" s="154" t="s">
        <v>167</v>
      </c>
      <c r="C21" s="152">
        <v>70.7</v>
      </c>
      <c r="D21" s="148" t="s">
        <v>28</v>
      </c>
      <c r="E21" s="158"/>
      <c r="F21" s="153" t="s">
        <v>153</v>
      </c>
      <c r="G21" s="148" t="str">
        <f t="shared" si="0"/>
        <v>fm</v>
      </c>
      <c r="H21" s="158"/>
      <c r="I21" s="153" t="s">
        <v>153</v>
      </c>
      <c r="J21" s="148" t="str">
        <f t="shared" si="1"/>
        <v>fm</v>
      </c>
      <c r="K21" s="159">
        <f t="shared" si="2"/>
        <v>0</v>
      </c>
      <c r="L21" s="160">
        <f t="shared" si="3"/>
        <v>0</v>
      </c>
      <c r="M21" s="155"/>
    </row>
    <row r="22" spans="1:13" customFormat="1" x14ac:dyDescent="0.25">
      <c r="A22" s="145" t="s">
        <v>54</v>
      </c>
      <c r="B22" s="154" t="s">
        <v>168</v>
      </c>
      <c r="C22" s="152">
        <v>3</v>
      </c>
      <c r="D22" s="148" t="s">
        <v>38</v>
      </c>
      <c r="E22" s="158"/>
      <c r="F22" s="153" t="s">
        <v>153</v>
      </c>
      <c r="G22" s="148" t="str">
        <f t="shared" si="0"/>
        <v>db</v>
      </c>
      <c r="H22" s="158"/>
      <c r="I22" s="153" t="s">
        <v>153</v>
      </c>
      <c r="J22" s="148" t="str">
        <f t="shared" si="1"/>
        <v>db</v>
      </c>
      <c r="K22" s="159">
        <f t="shared" si="2"/>
        <v>0</v>
      </c>
      <c r="L22" s="160">
        <f t="shared" si="3"/>
        <v>0</v>
      </c>
      <c r="M22" s="155"/>
    </row>
    <row r="23" spans="1:13" customFormat="1" ht="30.75" thickBot="1" x14ac:dyDescent="0.3">
      <c r="A23" s="145" t="s">
        <v>55</v>
      </c>
      <c r="B23" s="151" t="s">
        <v>169</v>
      </c>
      <c r="C23" s="156">
        <v>84.62</v>
      </c>
      <c r="D23" s="148" t="s">
        <v>157</v>
      </c>
      <c r="E23" s="158"/>
      <c r="F23" s="153" t="s">
        <v>153</v>
      </c>
      <c r="G23" s="148" t="str">
        <f t="shared" si="0"/>
        <v>m³</v>
      </c>
      <c r="H23" s="158"/>
      <c r="I23" s="153" t="s">
        <v>153</v>
      </c>
      <c r="J23" s="148" t="str">
        <f t="shared" si="1"/>
        <v>m³</v>
      </c>
      <c r="K23" s="159">
        <f t="shared" si="2"/>
        <v>0</v>
      </c>
      <c r="L23" s="160">
        <f t="shared" si="3"/>
        <v>0</v>
      </c>
      <c r="M23" s="155"/>
    </row>
    <row r="24" spans="1:13" customFormat="1" ht="15.75" thickBot="1" x14ac:dyDescent="0.3">
      <c r="A24" s="139"/>
      <c r="B24" s="191" t="s">
        <v>170</v>
      </c>
      <c r="C24" s="191"/>
      <c r="D24" s="191"/>
      <c r="E24" s="191"/>
      <c r="F24" s="191"/>
      <c r="G24" s="191"/>
      <c r="H24" s="191"/>
      <c r="I24" s="191"/>
      <c r="J24" s="191"/>
      <c r="K24" s="161">
        <f>SUM(K9:K23)</f>
        <v>0</v>
      </c>
      <c r="L24" s="162">
        <f>SUM(L9:L23)</f>
        <v>0</v>
      </c>
      <c r="M24" s="144">
        <f>K24+L24</f>
        <v>0</v>
      </c>
    </row>
    <row r="25" spans="1:13" customFormat="1" x14ac:dyDescent="0.25">
      <c r="A25" s="73"/>
      <c r="B25" s="74"/>
      <c r="C25" s="60"/>
      <c r="D25" s="74"/>
      <c r="E25" s="75"/>
      <c r="F25" s="74"/>
      <c r="G25" s="74"/>
      <c r="H25" s="75"/>
      <c r="I25" s="74"/>
      <c r="J25" s="74"/>
      <c r="K25" s="76"/>
      <c r="L25" s="77"/>
      <c r="M25" s="71"/>
    </row>
    <row r="26" spans="1:13" customFormat="1" x14ac:dyDescent="0.25">
      <c r="A26" s="192" t="s">
        <v>171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71"/>
    </row>
    <row r="27" spans="1:13" customFormat="1" x14ac:dyDescent="0.25">
      <c r="A27" s="61" t="s">
        <v>44</v>
      </c>
      <c r="B27" s="67" t="s">
        <v>172</v>
      </c>
      <c r="C27" s="68">
        <v>52.4</v>
      </c>
      <c r="D27" s="63" t="s">
        <v>28</v>
      </c>
      <c r="E27" s="158"/>
      <c r="F27" s="69" t="s">
        <v>153</v>
      </c>
      <c r="G27" s="65" t="str">
        <f>D27</f>
        <v>fm</v>
      </c>
      <c r="H27" s="158"/>
      <c r="I27" s="69" t="s">
        <v>153</v>
      </c>
      <c r="J27" s="65" t="str">
        <f>D27</f>
        <v>fm</v>
      </c>
      <c r="K27" s="163">
        <f t="shared" ref="K27:K29" si="4">ROUND(C27*E27,0)</f>
        <v>0</v>
      </c>
      <c r="L27" s="164">
        <f t="shared" ref="L27:L29" si="5">ROUND(C27*H27,0)</f>
        <v>0</v>
      </c>
      <c r="M27" s="55"/>
    </row>
    <row r="28" spans="1:13" customFormat="1" x14ac:dyDescent="0.25">
      <c r="A28" s="61" t="s">
        <v>45</v>
      </c>
      <c r="B28" s="67" t="s">
        <v>173</v>
      </c>
      <c r="C28" s="68">
        <v>10.6</v>
      </c>
      <c r="D28" s="63" t="s">
        <v>28</v>
      </c>
      <c r="E28" s="158"/>
      <c r="F28" s="69" t="s">
        <v>153</v>
      </c>
      <c r="G28" s="65" t="str">
        <f>D28</f>
        <v>fm</v>
      </c>
      <c r="H28" s="158"/>
      <c r="I28" s="69" t="s">
        <v>153</v>
      </c>
      <c r="J28" s="65" t="str">
        <f>D28</f>
        <v>fm</v>
      </c>
      <c r="K28" s="163">
        <f t="shared" si="4"/>
        <v>0</v>
      </c>
      <c r="L28" s="164">
        <f t="shared" si="5"/>
        <v>0</v>
      </c>
      <c r="M28" s="55"/>
    </row>
    <row r="29" spans="1:13" customFormat="1" ht="30.75" thickBot="1" x14ac:dyDescent="0.3">
      <c r="A29" s="61" t="s">
        <v>46</v>
      </c>
      <c r="B29" s="67" t="s">
        <v>174</v>
      </c>
      <c r="C29" s="68">
        <v>1</v>
      </c>
      <c r="D29" s="63" t="s">
        <v>38</v>
      </c>
      <c r="E29" s="158"/>
      <c r="F29" s="69" t="s">
        <v>153</v>
      </c>
      <c r="G29" s="65" t="str">
        <f>D29</f>
        <v>db</v>
      </c>
      <c r="H29" s="158"/>
      <c r="I29" s="69" t="s">
        <v>153</v>
      </c>
      <c r="J29" s="65" t="str">
        <f>D29</f>
        <v>db</v>
      </c>
      <c r="K29" s="163">
        <f t="shared" si="4"/>
        <v>0</v>
      </c>
      <c r="L29" s="164">
        <f t="shared" si="5"/>
        <v>0</v>
      </c>
      <c r="M29" s="55"/>
    </row>
    <row r="30" spans="1:13" s="60" customFormat="1" ht="15.75" thickBot="1" x14ac:dyDescent="0.3">
      <c r="A30" s="56"/>
      <c r="B30" s="182" t="s">
        <v>170</v>
      </c>
      <c r="C30" s="182"/>
      <c r="D30" s="182"/>
      <c r="E30" s="182"/>
      <c r="F30" s="182"/>
      <c r="G30" s="182"/>
      <c r="H30" s="182"/>
      <c r="I30" s="182"/>
      <c r="J30" s="182"/>
      <c r="K30" s="165">
        <f>SUM(K27:K29)</f>
        <v>0</v>
      </c>
      <c r="L30" s="166">
        <f>SUM(L27:L29)</f>
        <v>0</v>
      </c>
      <c r="M30" s="59">
        <f>K30+L30</f>
        <v>0</v>
      </c>
    </row>
    <row r="31" spans="1:13" customFormat="1" x14ac:dyDescent="0.25">
      <c r="A31" s="73"/>
      <c r="B31" s="74"/>
      <c r="C31" s="60"/>
      <c r="D31" s="74"/>
      <c r="E31" s="75"/>
      <c r="F31" s="74"/>
      <c r="G31" s="74"/>
      <c r="H31" s="75"/>
      <c r="I31" s="74"/>
      <c r="J31" s="74"/>
      <c r="K31" s="76"/>
      <c r="L31" s="77"/>
      <c r="M31" s="55"/>
    </row>
    <row r="32" spans="1:13" customFormat="1" x14ac:dyDescent="0.25">
      <c r="A32" s="192" t="s">
        <v>175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55"/>
    </row>
    <row r="33" spans="1:13" customFormat="1" x14ac:dyDescent="0.25">
      <c r="A33" s="78" t="s">
        <v>176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55"/>
    </row>
    <row r="34" spans="1:13" customFormat="1" x14ac:dyDescent="0.25">
      <c r="A34" s="78" t="s">
        <v>177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55"/>
    </row>
    <row r="35" spans="1:13" customFormat="1" x14ac:dyDescent="0.25">
      <c r="A35" s="78" t="s">
        <v>178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2"/>
      <c r="M35" s="55"/>
    </row>
    <row r="36" spans="1:13" customFormat="1" ht="60" x14ac:dyDescent="0.25">
      <c r="A36" s="61" t="s">
        <v>44</v>
      </c>
      <c r="B36" s="67" t="s">
        <v>179</v>
      </c>
      <c r="C36" s="83">
        <v>239.77</v>
      </c>
      <c r="D36" s="63" t="s">
        <v>28</v>
      </c>
      <c r="E36" s="158"/>
      <c r="F36" s="64" t="s">
        <v>153</v>
      </c>
      <c r="G36" s="65" t="str">
        <f t="shared" ref="G36:G41" si="6">D36</f>
        <v>fm</v>
      </c>
      <c r="H36" s="158"/>
      <c r="I36" s="64" t="s">
        <v>153</v>
      </c>
      <c r="J36" s="65" t="str">
        <f>G36</f>
        <v>fm</v>
      </c>
      <c r="K36" s="163">
        <f t="shared" ref="K36:K41" si="7">ROUND(C36*E36,0)</f>
        <v>0</v>
      </c>
      <c r="L36" s="164">
        <f t="shared" ref="L36:L41" si="8">ROUND(C36*H36,0)</f>
        <v>0</v>
      </c>
      <c r="M36" s="55"/>
    </row>
    <row r="37" spans="1:13" customFormat="1" ht="135" x14ac:dyDescent="0.25">
      <c r="A37" s="61" t="s">
        <v>45</v>
      </c>
      <c r="B37" s="67" t="s">
        <v>180</v>
      </c>
      <c r="C37" s="83">
        <v>30.41</v>
      </c>
      <c r="D37" s="63" t="s">
        <v>155</v>
      </c>
      <c r="E37" s="158"/>
      <c r="F37" s="64" t="s">
        <v>153</v>
      </c>
      <c r="G37" s="65" t="str">
        <f t="shared" si="6"/>
        <v>m²</v>
      </c>
      <c r="H37" s="158"/>
      <c r="I37" s="64" t="s">
        <v>153</v>
      </c>
      <c r="J37" s="65" t="str">
        <f>G37</f>
        <v>m²</v>
      </c>
      <c r="K37" s="163">
        <f t="shared" si="7"/>
        <v>0</v>
      </c>
      <c r="L37" s="164">
        <f t="shared" si="8"/>
        <v>0</v>
      </c>
      <c r="M37" s="55"/>
    </row>
    <row r="38" spans="1:13" customFormat="1" ht="150" x14ac:dyDescent="0.25">
      <c r="A38" s="61" t="s">
        <v>46</v>
      </c>
      <c r="B38" s="67" t="s">
        <v>181</v>
      </c>
      <c r="C38" s="83">
        <v>110.45</v>
      </c>
      <c r="D38" s="63" t="s">
        <v>155</v>
      </c>
      <c r="E38" s="158"/>
      <c r="F38" s="64" t="s">
        <v>153</v>
      </c>
      <c r="G38" s="65" t="str">
        <f t="shared" si="6"/>
        <v>m²</v>
      </c>
      <c r="H38" s="158"/>
      <c r="I38" s="64" t="s">
        <v>153</v>
      </c>
      <c r="J38" s="65" t="str">
        <f>G38</f>
        <v>m²</v>
      </c>
      <c r="K38" s="163">
        <f t="shared" si="7"/>
        <v>0</v>
      </c>
      <c r="L38" s="164">
        <f t="shared" si="8"/>
        <v>0</v>
      </c>
      <c r="M38" s="55"/>
    </row>
    <row r="39" spans="1:13" customFormat="1" ht="120" x14ac:dyDescent="0.25">
      <c r="A39" s="61" t="s">
        <v>47</v>
      </c>
      <c r="B39" s="84" t="s">
        <v>182</v>
      </c>
      <c r="C39" s="83">
        <v>154.6</v>
      </c>
      <c r="D39" s="63" t="s">
        <v>155</v>
      </c>
      <c r="E39" s="158"/>
      <c r="F39" s="69" t="s">
        <v>153</v>
      </c>
      <c r="G39" s="65" t="str">
        <f t="shared" si="6"/>
        <v>m²</v>
      </c>
      <c r="H39" s="158"/>
      <c r="I39" s="69" t="s">
        <v>153</v>
      </c>
      <c r="J39" s="65" t="str">
        <f>D39</f>
        <v>m²</v>
      </c>
      <c r="K39" s="163">
        <f t="shared" si="7"/>
        <v>0</v>
      </c>
      <c r="L39" s="164">
        <f t="shared" si="8"/>
        <v>0</v>
      </c>
      <c r="M39" s="55"/>
    </row>
    <row r="40" spans="1:13" customFormat="1" ht="60" x14ac:dyDescent="0.25">
      <c r="A40" s="61" t="s">
        <v>48</v>
      </c>
      <c r="B40" s="84" t="s">
        <v>183</v>
      </c>
      <c r="C40" s="83">
        <v>154.6</v>
      </c>
      <c r="D40" s="63" t="s">
        <v>155</v>
      </c>
      <c r="E40" s="158"/>
      <c r="F40" s="69" t="s">
        <v>153</v>
      </c>
      <c r="G40" s="65" t="str">
        <f t="shared" si="6"/>
        <v>m²</v>
      </c>
      <c r="H40" s="158"/>
      <c r="I40" s="69" t="s">
        <v>153</v>
      </c>
      <c r="J40" s="65" t="str">
        <f>D40</f>
        <v>m²</v>
      </c>
      <c r="K40" s="163">
        <f t="shared" si="7"/>
        <v>0</v>
      </c>
      <c r="L40" s="164">
        <f t="shared" si="8"/>
        <v>0</v>
      </c>
      <c r="M40" s="55"/>
    </row>
    <row r="41" spans="1:13" customFormat="1" ht="105.75" thickBot="1" x14ac:dyDescent="0.3">
      <c r="A41" s="61" t="s">
        <v>111</v>
      </c>
      <c r="B41" s="84" t="s">
        <v>184</v>
      </c>
      <c r="C41" s="72">
        <v>28</v>
      </c>
      <c r="D41" s="63" t="s">
        <v>155</v>
      </c>
      <c r="E41" s="158"/>
      <c r="F41" s="69" t="s">
        <v>153</v>
      </c>
      <c r="G41" s="65" t="str">
        <f t="shared" si="6"/>
        <v>m²</v>
      </c>
      <c r="H41" s="158"/>
      <c r="I41" s="69" t="s">
        <v>153</v>
      </c>
      <c r="J41" s="65" t="str">
        <f>D41</f>
        <v>m²</v>
      </c>
      <c r="K41" s="163">
        <f t="shared" si="7"/>
        <v>0</v>
      </c>
      <c r="L41" s="164">
        <f t="shared" si="8"/>
        <v>0</v>
      </c>
      <c r="M41" s="55"/>
    </row>
    <row r="42" spans="1:13" s="60" customFormat="1" ht="15.75" thickBot="1" x14ac:dyDescent="0.3">
      <c r="A42" s="56"/>
      <c r="B42" s="182" t="s">
        <v>170</v>
      </c>
      <c r="C42" s="182"/>
      <c r="D42" s="182"/>
      <c r="E42" s="182"/>
      <c r="F42" s="182"/>
      <c r="G42" s="182"/>
      <c r="H42" s="182"/>
      <c r="I42" s="182"/>
      <c r="J42" s="182"/>
      <c r="K42" s="165">
        <f>SUM(K36:K41)</f>
        <v>0</v>
      </c>
      <c r="L42" s="166">
        <f>SUM(L36:L41)</f>
        <v>0</v>
      </c>
      <c r="M42" s="59">
        <f>K42+L42</f>
        <v>0</v>
      </c>
    </row>
    <row r="43" spans="1:13" customFormat="1" x14ac:dyDescent="0.25">
      <c r="A43" s="73"/>
      <c r="B43" s="74"/>
      <c r="C43" s="60"/>
      <c r="D43" s="74"/>
      <c r="E43" s="75"/>
      <c r="F43" s="74"/>
      <c r="G43" s="74"/>
      <c r="H43" s="75"/>
      <c r="I43" s="74"/>
      <c r="J43" s="74"/>
      <c r="K43" s="76"/>
      <c r="L43" s="77"/>
      <c r="M43" s="55"/>
    </row>
    <row r="44" spans="1:13" customFormat="1" x14ac:dyDescent="0.25">
      <c r="A44" s="193" t="s">
        <v>185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57"/>
      <c r="L44" s="58"/>
      <c r="M44" s="55"/>
    </row>
    <row r="45" spans="1:13" s="60" customFormat="1" ht="30" x14ac:dyDescent="0.25">
      <c r="A45" s="61" t="s">
        <v>44</v>
      </c>
      <c r="B45" s="70" t="s">
        <v>186</v>
      </c>
      <c r="C45" s="68">
        <v>1</v>
      </c>
      <c r="D45" s="63" t="s">
        <v>38</v>
      </c>
      <c r="E45" s="158"/>
      <c r="F45" s="85" t="s">
        <v>153</v>
      </c>
      <c r="G45" s="63" t="str">
        <f>D45</f>
        <v>db</v>
      </c>
      <c r="H45" s="158"/>
      <c r="I45" s="85" t="s">
        <v>153</v>
      </c>
      <c r="J45" s="63" t="str">
        <f>D45</f>
        <v>db</v>
      </c>
      <c r="K45" s="163">
        <f t="shared" ref="K45:K47" si="9">ROUND(C45*E45,0)</f>
        <v>0</v>
      </c>
      <c r="L45" s="164">
        <f t="shared" ref="L45:L47" si="10">ROUND(C45*H45,0)</f>
        <v>0</v>
      </c>
      <c r="M45" s="71"/>
    </row>
    <row r="46" spans="1:13" customFormat="1" ht="30" x14ac:dyDescent="0.25">
      <c r="A46" s="61" t="s">
        <v>45</v>
      </c>
      <c r="B46" s="70" t="s">
        <v>187</v>
      </c>
      <c r="C46" s="68">
        <v>1</v>
      </c>
      <c r="D46" s="63" t="s">
        <v>38</v>
      </c>
      <c r="E46" s="158"/>
      <c r="F46" s="85" t="s">
        <v>153</v>
      </c>
      <c r="G46" s="63" t="str">
        <f>D46</f>
        <v>db</v>
      </c>
      <c r="H46" s="158"/>
      <c r="I46" s="85" t="s">
        <v>153</v>
      </c>
      <c r="J46" s="63" t="str">
        <f>D46</f>
        <v>db</v>
      </c>
      <c r="K46" s="163">
        <f t="shared" si="9"/>
        <v>0</v>
      </c>
      <c r="L46" s="164">
        <f t="shared" si="10"/>
        <v>0</v>
      </c>
      <c r="M46" s="66"/>
    </row>
    <row r="47" spans="1:13" customFormat="1" ht="30.75" thickBot="1" x14ac:dyDescent="0.3">
      <c r="A47" s="61" t="s">
        <v>46</v>
      </c>
      <c r="B47" s="84" t="s">
        <v>188</v>
      </c>
      <c r="C47" s="68">
        <v>1</v>
      </c>
      <c r="D47" s="63" t="s">
        <v>189</v>
      </c>
      <c r="E47" s="158"/>
      <c r="F47" s="85" t="s">
        <v>153</v>
      </c>
      <c r="G47" s="63" t="str">
        <f>D47</f>
        <v>klt</v>
      </c>
      <c r="H47" s="158"/>
      <c r="I47" s="85" t="s">
        <v>153</v>
      </c>
      <c r="J47" s="63" t="str">
        <f>D47</f>
        <v>klt</v>
      </c>
      <c r="K47" s="163">
        <f t="shared" si="9"/>
        <v>0</v>
      </c>
      <c r="L47" s="164">
        <f t="shared" si="10"/>
        <v>0</v>
      </c>
      <c r="M47" s="55"/>
    </row>
    <row r="48" spans="1:13" s="60" customFormat="1" ht="15.75" thickBot="1" x14ac:dyDescent="0.3">
      <c r="A48" s="56"/>
      <c r="B48" s="182" t="s">
        <v>170</v>
      </c>
      <c r="C48" s="182"/>
      <c r="D48" s="182"/>
      <c r="E48" s="182"/>
      <c r="F48" s="182"/>
      <c r="G48" s="182"/>
      <c r="H48" s="182"/>
      <c r="I48" s="182"/>
      <c r="J48" s="182"/>
      <c r="K48" s="165">
        <f>SUM(K45:K47)</f>
        <v>0</v>
      </c>
      <c r="L48" s="166">
        <f>SUM(L45:L47)</f>
        <v>0</v>
      </c>
      <c r="M48" s="59">
        <f>K48+L48</f>
        <v>0</v>
      </c>
    </row>
    <row r="49" spans="1:13" customFormat="1" x14ac:dyDescent="0.25">
      <c r="A49" s="86"/>
      <c r="B49" s="87"/>
      <c r="C49" s="87"/>
      <c r="D49" s="87"/>
      <c r="E49" s="88"/>
      <c r="F49" s="87"/>
      <c r="G49" s="87"/>
      <c r="H49" s="88"/>
      <c r="I49" s="87"/>
      <c r="J49" s="87"/>
      <c r="K49" s="89"/>
      <c r="L49" s="90"/>
      <c r="M49" s="55"/>
    </row>
    <row r="50" spans="1:13" customFormat="1" x14ac:dyDescent="0.25">
      <c r="A50" s="193" t="s">
        <v>190</v>
      </c>
      <c r="B50" s="193"/>
      <c r="C50" s="193"/>
      <c r="D50" s="193"/>
      <c r="E50" s="193"/>
      <c r="F50" s="193"/>
      <c r="G50" s="193"/>
      <c r="H50" s="193"/>
      <c r="I50" s="193"/>
      <c r="J50" s="193"/>
      <c r="K50" s="57"/>
      <c r="L50" s="58"/>
      <c r="M50" s="71"/>
    </row>
    <row r="51" spans="1:13" customFormat="1" ht="90" x14ac:dyDescent="0.25">
      <c r="A51" s="61" t="s">
        <v>44</v>
      </c>
      <c r="B51" s="67" t="s">
        <v>191</v>
      </c>
      <c r="C51" s="83">
        <v>115.108</v>
      </c>
      <c r="D51" s="63" t="s">
        <v>157</v>
      </c>
      <c r="E51" s="158"/>
      <c r="F51" s="64" t="s">
        <v>153</v>
      </c>
      <c r="G51" s="65" t="str">
        <f t="shared" ref="G51:G58" si="11">D51</f>
        <v>m³</v>
      </c>
      <c r="H51" s="158"/>
      <c r="I51" s="64" t="s">
        <v>153</v>
      </c>
      <c r="J51" s="65" t="str">
        <f>G51</f>
        <v>m³</v>
      </c>
      <c r="K51" s="163">
        <f t="shared" ref="K51:K58" si="12">ROUND(C51*E51,0)</f>
        <v>0</v>
      </c>
      <c r="L51" s="164">
        <f t="shared" ref="L51:L58" si="13">ROUND(C51*H51,0)</f>
        <v>0</v>
      </c>
      <c r="M51" s="55"/>
    </row>
    <row r="52" spans="1:13" customFormat="1" ht="75" x14ac:dyDescent="0.25">
      <c r="A52" s="61" t="s">
        <v>45</v>
      </c>
      <c r="B52" s="67" t="s">
        <v>192</v>
      </c>
      <c r="C52" s="62">
        <v>17</v>
      </c>
      <c r="D52" s="63" t="s">
        <v>38</v>
      </c>
      <c r="E52" s="158"/>
      <c r="F52" s="69" t="s">
        <v>153</v>
      </c>
      <c r="G52" s="65" t="str">
        <f t="shared" si="11"/>
        <v>db</v>
      </c>
      <c r="H52" s="158"/>
      <c r="I52" s="69" t="s">
        <v>153</v>
      </c>
      <c r="J52" s="65" t="str">
        <f>D52</f>
        <v>db</v>
      </c>
      <c r="K52" s="163">
        <f t="shared" si="12"/>
        <v>0</v>
      </c>
      <c r="L52" s="164">
        <f t="shared" si="13"/>
        <v>0</v>
      </c>
      <c r="M52" s="55"/>
    </row>
    <row r="53" spans="1:13" customFormat="1" ht="45" x14ac:dyDescent="0.25">
      <c r="A53" s="61" t="s">
        <v>46</v>
      </c>
      <c r="B53" s="67" t="s">
        <v>193</v>
      </c>
      <c r="C53" s="62">
        <v>3</v>
      </c>
      <c r="D53" s="63" t="s">
        <v>38</v>
      </c>
      <c r="E53" s="158"/>
      <c r="F53" s="69" t="s">
        <v>153</v>
      </c>
      <c r="G53" s="65" t="str">
        <f t="shared" si="11"/>
        <v>db</v>
      </c>
      <c r="H53" s="158"/>
      <c r="I53" s="69" t="s">
        <v>153</v>
      </c>
      <c r="J53" s="65" t="str">
        <f>D53</f>
        <v>db</v>
      </c>
      <c r="K53" s="163">
        <f t="shared" si="12"/>
        <v>0</v>
      </c>
      <c r="L53" s="164">
        <f t="shared" si="13"/>
        <v>0</v>
      </c>
      <c r="M53" s="55"/>
    </row>
    <row r="54" spans="1:13" customFormat="1" ht="45" x14ac:dyDescent="0.25">
      <c r="A54" s="61" t="s">
        <v>47</v>
      </c>
      <c r="B54" s="67" t="s">
        <v>194</v>
      </c>
      <c r="C54" s="62">
        <v>24</v>
      </c>
      <c r="D54" s="63" t="s">
        <v>38</v>
      </c>
      <c r="E54" s="158"/>
      <c r="F54" s="64" t="s">
        <v>153</v>
      </c>
      <c r="G54" s="65" t="str">
        <f t="shared" si="11"/>
        <v>db</v>
      </c>
      <c r="H54" s="158"/>
      <c r="I54" s="64" t="s">
        <v>153</v>
      </c>
      <c r="J54" s="65" t="str">
        <f>G54</f>
        <v>db</v>
      </c>
      <c r="K54" s="163">
        <f t="shared" si="12"/>
        <v>0</v>
      </c>
      <c r="L54" s="164">
        <f t="shared" si="13"/>
        <v>0</v>
      </c>
      <c r="M54" s="55"/>
    </row>
    <row r="55" spans="1:13" customFormat="1" ht="45" x14ac:dyDescent="0.25">
      <c r="A55" s="61" t="s">
        <v>48</v>
      </c>
      <c r="B55" s="67" t="s">
        <v>195</v>
      </c>
      <c r="C55" s="62">
        <v>675</v>
      </c>
      <c r="D55" s="63" t="s">
        <v>38</v>
      </c>
      <c r="E55" s="158"/>
      <c r="F55" s="64" t="s">
        <v>153</v>
      </c>
      <c r="G55" s="65" t="str">
        <f t="shared" si="11"/>
        <v>db</v>
      </c>
      <c r="H55" s="158"/>
      <c r="I55" s="64" t="s">
        <v>153</v>
      </c>
      <c r="J55" s="65" t="str">
        <f>G55</f>
        <v>db</v>
      </c>
      <c r="K55" s="163">
        <f t="shared" si="12"/>
        <v>0</v>
      </c>
      <c r="L55" s="164">
        <f t="shared" si="13"/>
        <v>0</v>
      </c>
      <c r="M55" s="55"/>
    </row>
    <row r="56" spans="1:13" customFormat="1" ht="45" x14ac:dyDescent="0.25">
      <c r="A56" s="61" t="s">
        <v>111</v>
      </c>
      <c r="B56" s="67" t="s">
        <v>196</v>
      </c>
      <c r="C56" s="62">
        <v>294</v>
      </c>
      <c r="D56" s="63" t="s">
        <v>38</v>
      </c>
      <c r="E56" s="158"/>
      <c r="F56" s="69" t="s">
        <v>153</v>
      </c>
      <c r="G56" s="65" t="str">
        <f t="shared" si="11"/>
        <v>db</v>
      </c>
      <c r="H56" s="158"/>
      <c r="I56" s="69" t="s">
        <v>153</v>
      </c>
      <c r="J56" s="65" t="str">
        <f>D56</f>
        <v>db</v>
      </c>
      <c r="K56" s="163">
        <f t="shared" si="12"/>
        <v>0</v>
      </c>
      <c r="L56" s="164">
        <f t="shared" si="13"/>
        <v>0</v>
      </c>
      <c r="M56" s="55"/>
    </row>
    <row r="57" spans="1:13" customFormat="1" ht="60" x14ac:dyDescent="0.25">
      <c r="A57" s="61" t="s">
        <v>112</v>
      </c>
      <c r="B57" s="67" t="s">
        <v>197</v>
      </c>
      <c r="C57" s="83">
        <v>192.5</v>
      </c>
      <c r="D57" s="63" t="s">
        <v>155</v>
      </c>
      <c r="E57" s="158"/>
      <c r="F57" s="69" t="s">
        <v>153</v>
      </c>
      <c r="G57" s="65" t="str">
        <f t="shared" si="11"/>
        <v>m²</v>
      </c>
      <c r="H57" s="158"/>
      <c r="I57" s="69" t="s">
        <v>153</v>
      </c>
      <c r="J57" s="65" t="str">
        <f>D57</f>
        <v>m²</v>
      </c>
      <c r="K57" s="163">
        <f t="shared" si="12"/>
        <v>0</v>
      </c>
      <c r="L57" s="164">
        <f t="shared" si="13"/>
        <v>0</v>
      </c>
      <c r="M57" s="55"/>
    </row>
    <row r="58" spans="1:13" customFormat="1" ht="30.75" thickBot="1" x14ac:dyDescent="0.3">
      <c r="A58" s="61" t="s">
        <v>49</v>
      </c>
      <c r="B58" s="67" t="s">
        <v>198</v>
      </c>
      <c r="C58" s="83">
        <v>955.3</v>
      </c>
      <c r="D58" s="63" t="s">
        <v>155</v>
      </c>
      <c r="E58" s="158"/>
      <c r="F58" s="69" t="s">
        <v>153</v>
      </c>
      <c r="G58" s="65" t="str">
        <f t="shared" si="11"/>
        <v>m²</v>
      </c>
      <c r="H58" s="158"/>
      <c r="I58" s="69" t="s">
        <v>153</v>
      </c>
      <c r="J58" s="65" t="str">
        <f>D58</f>
        <v>m²</v>
      </c>
      <c r="K58" s="163">
        <f t="shared" si="12"/>
        <v>0</v>
      </c>
      <c r="L58" s="164">
        <f t="shared" si="13"/>
        <v>0</v>
      </c>
      <c r="M58" s="55"/>
    </row>
    <row r="59" spans="1:13" s="60" customFormat="1" ht="15.75" thickBot="1" x14ac:dyDescent="0.3">
      <c r="A59" s="56"/>
      <c r="B59" s="182" t="s">
        <v>170</v>
      </c>
      <c r="C59" s="182"/>
      <c r="D59" s="182"/>
      <c r="E59" s="182"/>
      <c r="F59" s="182"/>
      <c r="G59" s="182"/>
      <c r="H59" s="182"/>
      <c r="I59" s="182"/>
      <c r="J59" s="182"/>
      <c r="K59" s="165">
        <f>SUM(K51:K58)</f>
        <v>0</v>
      </c>
      <c r="L59" s="166">
        <f>SUM(L51:L58)</f>
        <v>0</v>
      </c>
      <c r="M59" s="59">
        <f>K59+L59</f>
        <v>0</v>
      </c>
    </row>
    <row r="60" spans="1:13" customFormat="1" x14ac:dyDescent="0.25">
      <c r="A60" s="73"/>
      <c r="B60" s="74"/>
      <c r="C60" s="60"/>
      <c r="D60" s="74"/>
      <c r="E60" s="75"/>
      <c r="F60" s="74"/>
      <c r="G60" s="74"/>
      <c r="H60" s="75"/>
      <c r="I60" s="74"/>
      <c r="J60" s="74"/>
      <c r="K60" s="76"/>
      <c r="L60" s="77"/>
      <c r="M60" s="55"/>
    </row>
    <row r="61" spans="1:13" customFormat="1" x14ac:dyDescent="0.25">
      <c r="A61" s="73"/>
      <c r="B61" s="74"/>
      <c r="C61" s="60"/>
      <c r="D61" s="74"/>
      <c r="E61" s="75"/>
      <c r="F61" s="74"/>
      <c r="G61" s="74"/>
      <c r="H61" s="75"/>
      <c r="I61" s="74"/>
      <c r="J61" s="74"/>
      <c r="K61" s="76"/>
      <c r="L61" s="77"/>
      <c r="M61" s="55"/>
    </row>
    <row r="62" spans="1:13" customFormat="1" x14ac:dyDescent="0.25">
      <c r="A62" s="193" t="s">
        <v>199</v>
      </c>
      <c r="B62" s="193"/>
      <c r="C62" s="193"/>
      <c r="D62" s="193"/>
      <c r="E62" s="193"/>
      <c r="F62" s="193"/>
      <c r="G62" s="193"/>
      <c r="H62" s="193"/>
      <c r="I62" s="193"/>
      <c r="J62" s="193"/>
      <c r="K62" s="57"/>
      <c r="L62" s="58"/>
      <c r="M62" s="55"/>
    </row>
    <row r="63" spans="1:13" customFormat="1" x14ac:dyDescent="0.25">
      <c r="A63" s="136" t="s">
        <v>44</v>
      </c>
      <c r="B63" s="167" t="s">
        <v>200</v>
      </c>
      <c r="C63" s="168">
        <v>1</v>
      </c>
      <c r="D63" s="169" t="s">
        <v>189</v>
      </c>
      <c r="E63" s="174">
        <f>+közvilágítás!H41</f>
        <v>0</v>
      </c>
      <c r="F63" s="170" t="s">
        <v>153</v>
      </c>
      <c r="G63" s="171" t="str">
        <f>D63</f>
        <v>klt</v>
      </c>
      <c r="H63" s="174">
        <f>+közvilágítás!I41</f>
        <v>0</v>
      </c>
      <c r="I63" s="172" t="s">
        <v>153</v>
      </c>
      <c r="J63" s="173" t="str">
        <f>D63</f>
        <v>klt</v>
      </c>
      <c r="K63" s="163">
        <f t="shared" ref="K63:K65" si="14">ROUND(C63*E63,0)</f>
        <v>0</v>
      </c>
      <c r="L63" s="164">
        <f t="shared" ref="L63:L65" si="15">ROUND(C63*H63,0)</f>
        <v>0</v>
      </c>
      <c r="M63" s="55"/>
    </row>
    <row r="64" spans="1:13" customFormat="1" x14ac:dyDescent="0.25">
      <c r="A64" s="136" t="s">
        <v>45</v>
      </c>
      <c r="B64" s="167" t="s">
        <v>201</v>
      </c>
      <c r="C64" s="168">
        <v>1</v>
      </c>
      <c r="D64" s="169" t="s">
        <v>189</v>
      </c>
      <c r="E64" s="174">
        <f>+'Rendezvény ellátás'!H30</f>
        <v>0</v>
      </c>
      <c r="F64" s="170" t="s">
        <v>153</v>
      </c>
      <c r="G64" s="171" t="str">
        <f>D64</f>
        <v>klt</v>
      </c>
      <c r="H64" s="174">
        <f>+'Rendezvény ellátás'!I30</f>
        <v>0</v>
      </c>
      <c r="I64" s="172" t="s">
        <v>153</v>
      </c>
      <c r="J64" s="173" t="str">
        <f>D64</f>
        <v>klt</v>
      </c>
      <c r="K64" s="163">
        <f t="shared" si="14"/>
        <v>0</v>
      </c>
      <c r="L64" s="164">
        <f t="shared" si="15"/>
        <v>0</v>
      </c>
      <c r="M64" s="55"/>
    </row>
    <row r="65" spans="1:1025" ht="15.75" thickBot="1" x14ac:dyDescent="0.3">
      <c r="A65" s="136" t="s">
        <v>46</v>
      </c>
      <c r="B65" s="167" t="s">
        <v>202</v>
      </c>
      <c r="C65" s="168">
        <v>1</v>
      </c>
      <c r="D65" s="169" t="s">
        <v>189</v>
      </c>
      <c r="E65" s="174">
        <f>+vizellatas!G79</f>
        <v>0</v>
      </c>
      <c r="F65" s="170" t="s">
        <v>153</v>
      </c>
      <c r="G65" s="171" t="str">
        <f>D65</f>
        <v>klt</v>
      </c>
      <c r="H65" s="174">
        <f>+vizellatas!H79</f>
        <v>0</v>
      </c>
      <c r="I65" s="172" t="s">
        <v>153</v>
      </c>
      <c r="J65" s="173" t="str">
        <f>D65</f>
        <v>klt</v>
      </c>
      <c r="K65" s="163">
        <f t="shared" si="14"/>
        <v>0</v>
      </c>
      <c r="L65" s="164">
        <f t="shared" si="15"/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</row>
    <row r="66" spans="1:1025" s="60" customFormat="1" ht="15.75" thickBot="1" x14ac:dyDescent="0.3">
      <c r="A66" s="56"/>
      <c r="B66" s="195" t="s">
        <v>170</v>
      </c>
      <c r="C66" s="195"/>
      <c r="D66" s="195"/>
      <c r="E66" s="195"/>
      <c r="F66" s="195"/>
      <c r="G66" s="195"/>
      <c r="H66" s="195"/>
      <c r="I66" s="195"/>
      <c r="J66" s="195"/>
      <c r="K66" s="165">
        <f>SUM(K63:K65)</f>
        <v>0</v>
      </c>
      <c r="L66" s="166">
        <f>SUM(L63:L65)</f>
        <v>0</v>
      </c>
      <c r="M66" s="59">
        <f>K66+L66</f>
        <v>0</v>
      </c>
    </row>
    <row r="67" spans="1:1025" ht="15.75" thickBot="1" x14ac:dyDescent="0.3">
      <c r="A67" s="73"/>
      <c r="C67" s="60"/>
      <c r="E67" s="75"/>
      <c r="H67" s="75"/>
      <c r="K67" s="76"/>
      <c r="L67" s="77"/>
      <c r="M67" s="91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</row>
    <row r="68" spans="1:1025" ht="15.75" thickBot="1" x14ac:dyDescent="0.3">
      <c r="A68" s="193" t="s">
        <v>203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75">
        <f>K24+K30+K42+K48+K59+K66</f>
        <v>0</v>
      </c>
      <c r="L68" s="175">
        <f>L24+L30+L42+L48+L59+L66</f>
        <v>0</v>
      </c>
      <c r="M68" s="91">
        <f>SUM(M10:M67)</f>
        <v>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</row>
    <row r="69" spans="1:1025" ht="15.75" thickBot="1" x14ac:dyDescent="0.3">
      <c r="A69" s="56"/>
      <c r="B69" s="92"/>
      <c r="C69" s="92"/>
      <c r="D69" s="92"/>
      <c r="E69" s="93"/>
      <c r="F69" s="93"/>
      <c r="G69" s="94"/>
      <c r="H69" s="94"/>
      <c r="I69" s="95" t="s">
        <v>204</v>
      </c>
      <c r="J69" s="94"/>
      <c r="K69" s="176"/>
      <c r="L69" s="177">
        <f>K68+L68</f>
        <v>0</v>
      </c>
      <c r="M69" s="91">
        <f>M68*0.27</f>
        <v>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</row>
    <row r="70" spans="1:1025" s="96" customFormat="1" ht="15.75" thickBot="1" x14ac:dyDescent="0.3">
      <c r="A70" s="194" t="s">
        <v>205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78">
        <f>ROUND(K68*0.27,0)</f>
        <v>0</v>
      </c>
      <c r="L70" s="179">
        <f>ROUND(L68*0.27,0)</f>
        <v>0</v>
      </c>
      <c r="M70" s="59">
        <f>K70+L70</f>
        <v>0</v>
      </c>
    </row>
    <row r="71" spans="1:1025" ht="15.75" thickBot="1" x14ac:dyDescent="0.3">
      <c r="A71" s="193" t="s">
        <v>206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75">
        <f>K68+K70</f>
        <v>0</v>
      </c>
      <c r="L71" s="180">
        <f>L68+L70</f>
        <v>0</v>
      </c>
      <c r="M71" s="59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</row>
    <row r="72" spans="1:1025" ht="15.75" thickBot="1" x14ac:dyDescent="0.3">
      <c r="A72" s="56"/>
      <c r="B72" s="92"/>
      <c r="C72" s="92"/>
      <c r="D72" s="92"/>
      <c r="E72" s="93"/>
      <c r="F72" s="93"/>
      <c r="G72" s="94"/>
      <c r="H72" s="94"/>
      <c r="I72" s="95" t="s">
        <v>207</v>
      </c>
      <c r="J72" s="94"/>
      <c r="K72" s="176"/>
      <c r="L72" s="177">
        <f>K71+L71</f>
        <v>0</v>
      </c>
      <c r="M72" s="97">
        <f>M68+M69</f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</row>
    <row r="73" spans="1:1025" x14ac:dyDescent="0.25">
      <c r="A73" s="98" t="s">
        <v>208</v>
      </c>
      <c r="B73" s="99"/>
      <c r="C73" s="99"/>
      <c r="D73" s="99"/>
      <c r="E73" s="100"/>
      <c r="F73" s="101"/>
      <c r="G73" s="99"/>
      <c r="H73" s="100"/>
      <c r="I73" s="101"/>
      <c r="J73" s="99"/>
      <c r="K73" s="102"/>
      <c r="L73" s="10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</row>
    <row r="74" spans="1:1025" x14ac:dyDescent="0.25">
      <c r="M74" s="71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</row>
    <row r="75" spans="1:1025" s="96" customFormat="1" x14ac:dyDescent="0.25">
      <c r="A75" s="104"/>
      <c r="B75" s="74"/>
      <c r="C75" s="74"/>
      <c r="D75" s="74"/>
      <c r="E75" s="105"/>
      <c r="F75" s="74"/>
      <c r="G75" s="74"/>
      <c r="H75" s="105"/>
      <c r="I75" s="74"/>
      <c r="J75" s="74"/>
      <c r="K75" s="105"/>
      <c r="L75" s="105"/>
      <c r="M75" s="55"/>
    </row>
    <row r="76" spans="1:1025" s="96" customFormat="1" x14ac:dyDescent="0.25">
      <c r="A76" s="104"/>
      <c r="B76" s="74"/>
      <c r="C76" s="74"/>
      <c r="D76" s="74"/>
      <c r="E76" s="105"/>
      <c r="F76" s="74"/>
      <c r="G76" s="74"/>
      <c r="H76" s="105"/>
      <c r="I76" s="74"/>
      <c r="J76" s="74"/>
      <c r="K76" s="105"/>
      <c r="L76" s="105"/>
      <c r="M76" s="55"/>
    </row>
    <row r="77" spans="1:1025" s="96" customFormat="1" x14ac:dyDescent="0.25">
      <c r="A77" s="104"/>
      <c r="B77" s="74"/>
      <c r="C77" s="74"/>
      <c r="D77" s="74"/>
      <c r="E77" s="105"/>
      <c r="F77" s="74"/>
      <c r="G77" s="74"/>
      <c r="H77" s="105"/>
      <c r="I77" s="74"/>
      <c r="J77" s="74"/>
      <c r="K77" s="105"/>
      <c r="L77" s="105"/>
      <c r="M77" s="55"/>
    </row>
    <row r="78" spans="1:1025" s="96" customFormat="1" x14ac:dyDescent="0.25">
      <c r="A78" s="104"/>
      <c r="B78" s="74"/>
      <c r="C78" s="74"/>
      <c r="D78" s="74"/>
      <c r="E78" s="105"/>
      <c r="F78" s="74"/>
      <c r="G78" s="74"/>
      <c r="H78" s="105"/>
      <c r="I78" s="74"/>
      <c r="J78" s="74"/>
      <c r="K78" s="105"/>
      <c r="L78" s="105"/>
      <c r="M78" s="55"/>
    </row>
    <row r="86" spans="1:1025" x14ac:dyDescent="0.25">
      <c r="A86"/>
      <c r="B86"/>
      <c r="C86"/>
      <c r="D86"/>
      <c r="E86"/>
      <c r="F86"/>
      <c r="G86"/>
      <c r="H86"/>
      <c r="I86"/>
      <c r="J86"/>
      <c r="K86"/>
      <c r="L86"/>
      <c r="M86" s="71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</row>
    <row r="94" spans="1:1025" x14ac:dyDescent="0.25">
      <c r="A94"/>
      <c r="B94"/>
      <c r="C94"/>
      <c r="D94"/>
      <c r="E94"/>
      <c r="F94"/>
      <c r="G94"/>
      <c r="H94"/>
      <c r="I94"/>
      <c r="J94"/>
      <c r="K94"/>
      <c r="L94"/>
      <c r="M94" s="71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</row>
    <row r="108" spans="1:102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 s="71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</row>
    <row r="110" spans="1:102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 s="106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</row>
  </sheetData>
  <sheetProtection password="CC5E" sheet="1" objects="1" scenarios="1" formatCells="0" formatColumns="0" formatRows="0"/>
  <mergeCells count="25">
    <mergeCell ref="A68:J68"/>
    <mergeCell ref="A70:J70"/>
    <mergeCell ref="A71:J71"/>
    <mergeCell ref="A44:J44"/>
    <mergeCell ref="B48:J48"/>
    <mergeCell ref="A50:J50"/>
    <mergeCell ref="B59:J59"/>
    <mergeCell ref="A62:J62"/>
    <mergeCell ref="B66:J66"/>
    <mergeCell ref="B42:J42"/>
    <mergeCell ref="A1:L1"/>
    <mergeCell ref="A2:L2"/>
    <mergeCell ref="A3:L3"/>
    <mergeCell ref="A4:L4"/>
    <mergeCell ref="A5:L5"/>
    <mergeCell ref="A6:B7"/>
    <mergeCell ref="C6:D7"/>
    <mergeCell ref="E6:G7"/>
    <mergeCell ref="H6:J7"/>
    <mergeCell ref="K6:K7"/>
    <mergeCell ref="L6:L7"/>
    <mergeCell ref="B24:J24"/>
    <mergeCell ref="A26:L26"/>
    <mergeCell ref="B30:J30"/>
    <mergeCell ref="A32:L3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41"/>
  <sheetViews>
    <sheetView workbookViewId="0">
      <selection activeCell="H8" sqref="H8"/>
    </sheetView>
  </sheetViews>
  <sheetFormatPr defaultRowHeight="15" x14ac:dyDescent="0.25"/>
  <cols>
    <col min="1" max="1" width="9.140625" style="107"/>
    <col min="2" max="2" width="12.5703125" style="107" customWidth="1"/>
    <col min="3" max="3" width="40.5703125" style="107" customWidth="1"/>
    <col min="4" max="4" width="9.140625" style="107"/>
    <col min="5" max="8" width="14.28515625" style="107" customWidth="1"/>
    <col min="9" max="9" width="14.85546875" style="107" customWidth="1"/>
    <col min="10" max="16384" width="9.140625" style="107"/>
  </cols>
  <sheetData>
    <row r="1" spans="1:9" ht="25.5" x14ac:dyDescent="0.25">
      <c r="A1" s="31" t="s">
        <v>222</v>
      </c>
      <c r="B1" s="31" t="s">
        <v>221</v>
      </c>
      <c r="C1" s="31" t="s">
        <v>4</v>
      </c>
      <c r="D1" s="31" t="s">
        <v>220</v>
      </c>
      <c r="E1" s="31" t="s">
        <v>305</v>
      </c>
      <c r="F1" s="31" t="s">
        <v>5</v>
      </c>
      <c r="G1" s="31" t="s">
        <v>6</v>
      </c>
      <c r="H1" s="31" t="s">
        <v>7</v>
      </c>
      <c r="I1" s="31" t="s">
        <v>8</v>
      </c>
    </row>
    <row r="2" spans="1:9" x14ac:dyDescent="0.25">
      <c r="A2" s="113" t="s">
        <v>219</v>
      </c>
      <c r="B2" s="112" t="s">
        <v>218</v>
      </c>
      <c r="C2" s="111" t="s">
        <v>217</v>
      </c>
      <c r="D2" s="110" t="s">
        <v>38</v>
      </c>
      <c r="E2" s="109">
        <v>3</v>
      </c>
      <c r="F2" s="157"/>
      <c r="G2" s="157"/>
      <c r="H2" s="108">
        <f t="shared" ref="H2:H40" si="0">ROUND(E2*F2,0)</f>
        <v>0</v>
      </c>
      <c r="I2" s="108">
        <f t="shared" ref="I2:I40" si="1">+ROUND(E2*G2,0)</f>
        <v>0</v>
      </c>
    </row>
    <row r="3" spans="1:9" x14ac:dyDescent="0.25">
      <c r="A3" s="113"/>
      <c r="B3" s="112"/>
      <c r="C3" s="111" t="s">
        <v>288</v>
      </c>
      <c r="D3" s="110" t="s">
        <v>27</v>
      </c>
      <c r="E3" s="109">
        <v>144.5</v>
      </c>
      <c r="F3" s="157"/>
      <c r="G3" s="157"/>
      <c r="H3" s="108">
        <f t="shared" si="0"/>
        <v>0</v>
      </c>
      <c r="I3" s="108">
        <f t="shared" si="1"/>
        <v>0</v>
      </c>
    </row>
    <row r="4" spans="1:9" x14ac:dyDescent="0.25">
      <c r="A4" s="113" t="s">
        <v>287</v>
      </c>
      <c r="B4" s="112" t="s">
        <v>286</v>
      </c>
      <c r="C4" s="111" t="s">
        <v>285</v>
      </c>
      <c r="D4" s="110" t="s">
        <v>27</v>
      </c>
      <c r="E4" s="109">
        <v>20</v>
      </c>
      <c r="F4" s="157"/>
      <c r="G4" s="157"/>
      <c r="H4" s="108">
        <f t="shared" si="0"/>
        <v>0</v>
      </c>
      <c r="I4" s="108">
        <f t="shared" si="1"/>
        <v>0</v>
      </c>
    </row>
    <row r="5" spans="1:9" x14ac:dyDescent="0.25">
      <c r="A5" s="113" t="s">
        <v>215</v>
      </c>
      <c r="B5" s="112" t="s">
        <v>214</v>
      </c>
      <c r="C5" s="111" t="s">
        <v>213</v>
      </c>
      <c r="D5" s="110" t="s">
        <v>38</v>
      </c>
      <c r="E5" s="109">
        <v>84</v>
      </c>
      <c r="F5" s="157"/>
      <c r="G5" s="157"/>
      <c r="H5" s="108">
        <f>ROUND(E5*F5,0)</f>
        <v>0</v>
      </c>
      <c r="I5" s="108">
        <f>+ROUND(E5*G5,0)</f>
        <v>0</v>
      </c>
    </row>
    <row r="6" spans="1:9" x14ac:dyDescent="0.25">
      <c r="A6" s="113" t="s">
        <v>212</v>
      </c>
      <c r="B6" s="112" t="s">
        <v>211</v>
      </c>
      <c r="C6" s="111" t="s">
        <v>210</v>
      </c>
      <c r="D6" s="110" t="s">
        <v>209</v>
      </c>
      <c r="E6" s="109">
        <v>1.4</v>
      </c>
      <c r="F6" s="157"/>
      <c r="G6" s="157"/>
      <c r="H6" s="108">
        <f t="shared" si="0"/>
        <v>0</v>
      </c>
      <c r="I6" s="108">
        <f t="shared" si="1"/>
        <v>0</v>
      </c>
    </row>
    <row r="7" spans="1:9" x14ac:dyDescent="0.25">
      <c r="A7" s="113" t="s">
        <v>284</v>
      </c>
      <c r="B7" s="112" t="s">
        <v>283</v>
      </c>
      <c r="C7" s="111" t="s">
        <v>282</v>
      </c>
      <c r="D7" s="110" t="s">
        <v>38</v>
      </c>
      <c r="E7" s="109">
        <v>1</v>
      </c>
      <c r="F7" s="157"/>
      <c r="G7" s="157"/>
      <c r="H7" s="108">
        <f t="shared" si="0"/>
        <v>0</v>
      </c>
      <c r="I7" s="108">
        <f t="shared" si="1"/>
        <v>0</v>
      </c>
    </row>
    <row r="8" spans="1:9" ht="30" x14ac:dyDescent="0.25">
      <c r="A8" s="113" t="s">
        <v>281</v>
      </c>
      <c r="B8" s="112" t="s">
        <v>280</v>
      </c>
      <c r="C8" s="111" t="s">
        <v>279</v>
      </c>
      <c r="D8" s="110" t="s">
        <v>38</v>
      </c>
      <c r="E8" s="109">
        <v>5</v>
      </c>
      <c r="F8" s="157"/>
      <c r="G8" s="157"/>
      <c r="H8" s="108">
        <f t="shared" si="0"/>
        <v>0</v>
      </c>
      <c r="I8" s="108">
        <f t="shared" si="1"/>
        <v>0</v>
      </c>
    </row>
    <row r="9" spans="1:9" x14ac:dyDescent="0.25">
      <c r="A9" s="113" t="s">
        <v>278</v>
      </c>
      <c r="B9" s="112" t="s">
        <v>277</v>
      </c>
      <c r="C9" s="111" t="s">
        <v>276</v>
      </c>
      <c r="D9" s="110" t="s">
        <v>38</v>
      </c>
      <c r="E9" s="109">
        <v>5</v>
      </c>
      <c r="F9" s="157"/>
      <c r="G9" s="157"/>
      <c r="H9" s="108">
        <f>ROUND(E9*F9,0)</f>
        <v>0</v>
      </c>
      <c r="I9" s="108">
        <f>+ROUND(E9*G9,0)</f>
        <v>0</v>
      </c>
    </row>
    <row r="10" spans="1:9" x14ac:dyDescent="0.25">
      <c r="A10" s="113"/>
      <c r="B10" s="112"/>
      <c r="C10" s="111" t="s">
        <v>275</v>
      </c>
      <c r="D10" s="110" t="s">
        <v>38</v>
      </c>
      <c r="E10" s="109">
        <v>5</v>
      </c>
      <c r="F10" s="157"/>
      <c r="G10" s="157"/>
      <c r="H10" s="108">
        <f t="shared" si="0"/>
        <v>0</v>
      </c>
      <c r="I10" s="108">
        <f t="shared" si="1"/>
        <v>0</v>
      </c>
    </row>
    <row r="11" spans="1:9" ht="30" x14ac:dyDescent="0.25">
      <c r="A11" s="113"/>
      <c r="B11" s="112"/>
      <c r="C11" s="111" t="s">
        <v>274</v>
      </c>
      <c r="D11" s="110" t="s">
        <v>38</v>
      </c>
      <c r="E11" s="109">
        <v>4</v>
      </c>
      <c r="F11" s="157"/>
      <c r="G11" s="157"/>
      <c r="H11" s="108">
        <f t="shared" si="0"/>
        <v>0</v>
      </c>
      <c r="I11" s="108">
        <f t="shared" si="1"/>
        <v>0</v>
      </c>
    </row>
    <row r="12" spans="1:9" ht="30" x14ac:dyDescent="0.25">
      <c r="A12" s="113"/>
      <c r="B12" s="112"/>
      <c r="C12" s="111" t="s">
        <v>273</v>
      </c>
      <c r="D12" s="110" t="s">
        <v>38</v>
      </c>
      <c r="E12" s="109">
        <v>1</v>
      </c>
      <c r="F12" s="157"/>
      <c r="G12" s="157"/>
      <c r="H12" s="108">
        <f t="shared" si="0"/>
        <v>0</v>
      </c>
      <c r="I12" s="108">
        <f t="shared" si="1"/>
        <v>0</v>
      </c>
    </row>
    <row r="13" spans="1:9" x14ac:dyDescent="0.25">
      <c r="A13" s="113"/>
      <c r="B13" s="121" t="s">
        <v>255</v>
      </c>
      <c r="C13" s="120" t="s">
        <v>254</v>
      </c>
      <c r="D13" s="119" t="s">
        <v>244</v>
      </c>
      <c r="E13" s="118">
        <v>34.200000000000003</v>
      </c>
      <c r="F13" s="157"/>
      <c r="G13" s="157"/>
      <c r="H13" s="108">
        <f>ROUND(E13*F13,0)</f>
        <v>0</v>
      </c>
      <c r="I13" s="108">
        <f>+ROUND(E13*G13,0)</f>
        <v>0</v>
      </c>
    </row>
    <row r="14" spans="1:9" x14ac:dyDescent="0.25">
      <c r="A14" s="113"/>
      <c r="B14" s="121" t="s">
        <v>253</v>
      </c>
      <c r="C14" s="120" t="s">
        <v>252</v>
      </c>
      <c r="D14" s="119" t="s">
        <v>244</v>
      </c>
      <c r="E14" s="118">
        <v>32.49</v>
      </c>
      <c r="F14" s="157"/>
      <c r="G14" s="157"/>
      <c r="H14" s="108">
        <f t="shared" si="0"/>
        <v>0</v>
      </c>
      <c r="I14" s="108">
        <f t="shared" si="1"/>
        <v>0</v>
      </c>
    </row>
    <row r="15" spans="1:9" x14ac:dyDescent="0.25">
      <c r="A15" s="113"/>
      <c r="B15" s="121" t="s">
        <v>251</v>
      </c>
      <c r="C15" s="120" t="s">
        <v>250</v>
      </c>
      <c r="D15" s="119" t="s">
        <v>244</v>
      </c>
      <c r="E15" s="118">
        <v>1.71</v>
      </c>
      <c r="F15" s="157"/>
      <c r="G15" s="157"/>
      <c r="H15" s="108">
        <f t="shared" si="0"/>
        <v>0</v>
      </c>
      <c r="I15" s="108">
        <f t="shared" si="1"/>
        <v>0</v>
      </c>
    </row>
    <row r="16" spans="1:9" x14ac:dyDescent="0.25">
      <c r="A16" s="113"/>
      <c r="B16" s="121" t="s">
        <v>302</v>
      </c>
      <c r="C16" s="120" t="s">
        <v>301</v>
      </c>
      <c r="D16" s="119" t="s">
        <v>244</v>
      </c>
      <c r="E16" s="118">
        <v>2.5</v>
      </c>
      <c r="F16" s="157"/>
      <c r="G16" s="157"/>
      <c r="H16" s="108">
        <f t="shared" si="0"/>
        <v>0</v>
      </c>
      <c r="I16" s="108">
        <f t="shared" si="1"/>
        <v>0</v>
      </c>
    </row>
    <row r="17" spans="1:9" x14ac:dyDescent="0.25">
      <c r="A17" s="113"/>
      <c r="B17" s="121" t="s">
        <v>249</v>
      </c>
      <c r="C17" s="120" t="s">
        <v>248</v>
      </c>
      <c r="D17" s="119" t="s">
        <v>247</v>
      </c>
      <c r="E17" s="118">
        <v>33.6</v>
      </c>
      <c r="F17" s="157"/>
      <c r="G17" s="157"/>
      <c r="H17" s="108">
        <f>ROUND(E17*F17,0)</f>
        <v>0</v>
      </c>
      <c r="I17" s="108">
        <f>+ROUND(E17*G17,0)</f>
        <v>0</v>
      </c>
    </row>
    <row r="18" spans="1:9" x14ac:dyDescent="0.25">
      <c r="A18" s="113"/>
      <c r="B18" s="121" t="s">
        <v>246</v>
      </c>
      <c r="C18" s="120" t="s">
        <v>245</v>
      </c>
      <c r="D18" s="119" t="s">
        <v>244</v>
      </c>
      <c r="E18" s="118">
        <v>32.49</v>
      </c>
      <c r="F18" s="157"/>
      <c r="G18" s="157"/>
      <c r="H18" s="108">
        <f t="shared" si="0"/>
        <v>0</v>
      </c>
      <c r="I18" s="108">
        <f t="shared" si="1"/>
        <v>0</v>
      </c>
    </row>
    <row r="19" spans="1:9" x14ac:dyDescent="0.25">
      <c r="A19" s="113"/>
      <c r="B19" s="121"/>
      <c r="C19" s="120" t="s">
        <v>243</v>
      </c>
      <c r="D19" s="119" t="s">
        <v>27</v>
      </c>
      <c r="E19" s="118">
        <v>28</v>
      </c>
      <c r="F19" s="157"/>
      <c r="G19" s="157"/>
      <c r="H19" s="108">
        <f t="shared" si="0"/>
        <v>0</v>
      </c>
      <c r="I19" s="108">
        <f t="shared" si="1"/>
        <v>0</v>
      </c>
    </row>
    <row r="20" spans="1:9" x14ac:dyDescent="0.25">
      <c r="A20" s="113"/>
      <c r="B20" s="121" t="s">
        <v>242</v>
      </c>
      <c r="C20" s="120" t="s">
        <v>241</v>
      </c>
      <c r="D20" s="119" t="s">
        <v>27</v>
      </c>
      <c r="E20" s="118">
        <v>28</v>
      </c>
      <c r="F20" s="157"/>
      <c r="G20" s="157"/>
      <c r="H20" s="108">
        <f t="shared" si="0"/>
        <v>0</v>
      </c>
      <c r="I20" s="108">
        <f t="shared" si="1"/>
        <v>0</v>
      </c>
    </row>
    <row r="21" spans="1:9" x14ac:dyDescent="0.25">
      <c r="A21" s="113"/>
      <c r="B21" s="121" t="s">
        <v>300</v>
      </c>
      <c r="C21" s="120" t="s">
        <v>299</v>
      </c>
      <c r="D21" s="119" t="s">
        <v>38</v>
      </c>
      <c r="E21" s="118">
        <v>4</v>
      </c>
      <c r="F21" s="157"/>
      <c r="G21" s="157"/>
      <c r="H21" s="108">
        <f>ROUND(E21*F21,0)</f>
        <v>0</v>
      </c>
      <c r="I21" s="108">
        <f>+ROUND(E21*G21,0)</f>
        <v>0</v>
      </c>
    </row>
    <row r="22" spans="1:9" x14ac:dyDescent="0.25">
      <c r="A22" s="113"/>
      <c r="B22" s="121" t="s">
        <v>240</v>
      </c>
      <c r="C22" s="120" t="s">
        <v>239</v>
      </c>
      <c r="D22" s="119" t="s">
        <v>27</v>
      </c>
      <c r="E22" s="118">
        <v>84</v>
      </c>
      <c r="F22" s="157"/>
      <c r="G22" s="157"/>
      <c r="H22" s="108">
        <f t="shared" si="0"/>
        <v>0</v>
      </c>
      <c r="I22" s="108">
        <f t="shared" si="1"/>
        <v>0</v>
      </c>
    </row>
    <row r="23" spans="1:9" x14ac:dyDescent="0.25">
      <c r="A23" s="113"/>
      <c r="B23" s="121" t="s">
        <v>238</v>
      </c>
      <c r="C23" s="120" t="s">
        <v>237</v>
      </c>
      <c r="D23" s="119" t="s">
        <v>27</v>
      </c>
      <c r="E23" s="118">
        <v>25</v>
      </c>
      <c r="F23" s="157"/>
      <c r="G23" s="157"/>
      <c r="H23" s="108">
        <f t="shared" si="0"/>
        <v>0</v>
      </c>
      <c r="I23" s="108">
        <f t="shared" si="1"/>
        <v>0</v>
      </c>
    </row>
    <row r="24" spans="1:9" x14ac:dyDescent="0.25">
      <c r="A24" s="113"/>
      <c r="B24" s="121" t="s">
        <v>236</v>
      </c>
      <c r="C24" s="120" t="s">
        <v>235</v>
      </c>
      <c r="D24" s="119" t="s">
        <v>38</v>
      </c>
      <c r="E24" s="118">
        <v>84</v>
      </c>
      <c r="F24" s="157"/>
      <c r="G24" s="157"/>
      <c r="H24" s="108">
        <f t="shared" si="0"/>
        <v>0</v>
      </c>
      <c r="I24" s="108">
        <f t="shared" si="1"/>
        <v>0</v>
      </c>
    </row>
    <row r="25" spans="1:9" x14ac:dyDescent="0.25">
      <c r="A25" s="113"/>
      <c r="B25" s="121" t="s">
        <v>234</v>
      </c>
      <c r="C25" s="120" t="s">
        <v>233</v>
      </c>
      <c r="D25" s="119" t="s">
        <v>27</v>
      </c>
      <c r="E25" s="118">
        <v>84</v>
      </c>
      <c r="F25" s="157"/>
      <c r="G25" s="157"/>
      <c r="H25" s="108">
        <f>ROUND(E25*F25,0)</f>
        <v>0</v>
      </c>
      <c r="I25" s="108">
        <f>+ROUND(E25*G25,0)</f>
        <v>0</v>
      </c>
    </row>
    <row r="26" spans="1:9" x14ac:dyDescent="0.25">
      <c r="A26" s="113"/>
      <c r="B26" s="121" t="s">
        <v>298</v>
      </c>
      <c r="C26" s="120" t="s">
        <v>297</v>
      </c>
      <c r="D26" s="119" t="s">
        <v>38</v>
      </c>
      <c r="E26" s="118">
        <v>5</v>
      </c>
      <c r="F26" s="157"/>
      <c r="G26" s="157"/>
      <c r="H26" s="108">
        <f t="shared" si="0"/>
        <v>0</v>
      </c>
      <c r="I26" s="108">
        <f t="shared" si="1"/>
        <v>0</v>
      </c>
    </row>
    <row r="27" spans="1:9" x14ac:dyDescent="0.25">
      <c r="A27" s="113"/>
      <c r="B27" s="121" t="s">
        <v>296</v>
      </c>
      <c r="C27" s="120" t="s">
        <v>295</v>
      </c>
      <c r="D27" s="119" t="s">
        <v>38</v>
      </c>
      <c r="E27" s="118">
        <v>5</v>
      </c>
      <c r="F27" s="157"/>
      <c r="G27" s="157"/>
      <c r="H27" s="108">
        <f t="shared" si="0"/>
        <v>0</v>
      </c>
      <c r="I27" s="108">
        <f t="shared" si="1"/>
        <v>0</v>
      </c>
    </row>
    <row r="28" spans="1:9" x14ac:dyDescent="0.25">
      <c r="A28" s="113"/>
      <c r="B28" s="121" t="s">
        <v>294</v>
      </c>
      <c r="C28" s="120" t="s">
        <v>293</v>
      </c>
      <c r="D28" s="119" t="s">
        <v>38</v>
      </c>
      <c r="E28" s="118">
        <v>1</v>
      </c>
      <c r="F28" s="157"/>
      <c r="G28" s="157"/>
      <c r="H28" s="108">
        <f t="shared" si="0"/>
        <v>0</v>
      </c>
      <c r="I28" s="108">
        <f t="shared" si="1"/>
        <v>0</v>
      </c>
    </row>
    <row r="29" spans="1:9" x14ac:dyDescent="0.25">
      <c r="A29" s="113"/>
      <c r="B29" s="121" t="s">
        <v>292</v>
      </c>
      <c r="C29" s="120" t="s">
        <v>291</v>
      </c>
      <c r="D29" s="119" t="s">
        <v>38</v>
      </c>
      <c r="E29" s="118">
        <v>5</v>
      </c>
      <c r="F29" s="157"/>
      <c r="G29" s="157"/>
      <c r="H29" s="108">
        <f>ROUND(E29*F29,0)</f>
        <v>0</v>
      </c>
      <c r="I29" s="108">
        <f>+ROUND(E29*G29,0)</f>
        <v>0</v>
      </c>
    </row>
    <row r="30" spans="1:9" x14ac:dyDescent="0.25">
      <c r="A30" s="113"/>
      <c r="B30" s="121" t="s">
        <v>290</v>
      </c>
      <c r="C30" s="120" t="s">
        <v>289</v>
      </c>
      <c r="D30" s="119" t="s">
        <v>38</v>
      </c>
      <c r="E30" s="118">
        <v>15</v>
      </c>
      <c r="F30" s="157"/>
      <c r="G30" s="157"/>
      <c r="H30" s="108">
        <f t="shared" si="0"/>
        <v>0</v>
      </c>
      <c r="I30" s="108">
        <f t="shared" si="1"/>
        <v>0</v>
      </c>
    </row>
    <row r="31" spans="1:9" x14ac:dyDescent="0.25">
      <c r="A31" s="113"/>
      <c r="B31" s="121" t="s">
        <v>230</v>
      </c>
      <c r="C31" s="120" t="s">
        <v>229</v>
      </c>
      <c r="D31" s="119" t="s">
        <v>38</v>
      </c>
      <c r="E31" s="118">
        <v>65</v>
      </c>
      <c r="F31" s="157"/>
      <c r="G31" s="157"/>
      <c r="H31" s="108">
        <f t="shared" si="0"/>
        <v>0</v>
      </c>
      <c r="I31" s="108">
        <f t="shared" si="1"/>
        <v>0</v>
      </c>
    </row>
    <row r="32" spans="1:9" x14ac:dyDescent="0.25">
      <c r="A32" s="113"/>
      <c r="B32" s="121" t="s">
        <v>228</v>
      </c>
      <c r="C32" s="120" t="s">
        <v>227</v>
      </c>
      <c r="D32" s="119" t="s">
        <v>38</v>
      </c>
      <c r="E32" s="118">
        <v>3</v>
      </c>
      <c r="F32" s="157"/>
      <c r="G32" s="157"/>
      <c r="H32" s="108">
        <f t="shared" si="0"/>
        <v>0</v>
      </c>
      <c r="I32" s="108">
        <f t="shared" si="1"/>
        <v>0</v>
      </c>
    </row>
    <row r="33" spans="1:9" x14ac:dyDescent="0.25">
      <c r="A33" s="113"/>
      <c r="B33" s="121" t="s">
        <v>226</v>
      </c>
      <c r="C33" s="120" t="s">
        <v>225</v>
      </c>
      <c r="D33" s="119" t="s">
        <v>38</v>
      </c>
      <c r="E33" s="118">
        <v>3</v>
      </c>
      <c r="F33" s="157"/>
      <c r="G33" s="157"/>
      <c r="H33" s="108">
        <f>ROUND(E33*F33,0)</f>
        <v>0</v>
      </c>
      <c r="I33" s="108">
        <f>+ROUND(E33*G33,0)</f>
        <v>0</v>
      </c>
    </row>
    <row r="34" spans="1:9" ht="15.75" thickBot="1" x14ac:dyDescent="0.3">
      <c r="A34" s="113"/>
      <c r="B34" s="117" t="s">
        <v>224</v>
      </c>
      <c r="C34" s="116" t="s">
        <v>223</v>
      </c>
      <c r="D34" s="115" t="s">
        <v>38</v>
      </c>
      <c r="E34" s="114">
        <v>1</v>
      </c>
      <c r="F34" s="157"/>
      <c r="G34" s="157"/>
      <c r="H34" s="108">
        <f t="shared" si="0"/>
        <v>0</v>
      </c>
      <c r="I34" s="108">
        <f t="shared" si="1"/>
        <v>0</v>
      </c>
    </row>
    <row r="35" spans="1:9" x14ac:dyDescent="0.25">
      <c r="A35" s="113" t="s">
        <v>272</v>
      </c>
      <c r="B35" s="121"/>
      <c r="C35" s="120" t="s">
        <v>271</v>
      </c>
      <c r="D35" s="119" t="s">
        <v>268</v>
      </c>
      <c r="E35" s="118">
        <v>5</v>
      </c>
      <c r="F35" s="157"/>
      <c r="G35" s="157"/>
      <c r="H35" s="108">
        <f t="shared" si="0"/>
        <v>0</v>
      </c>
      <c r="I35" s="108">
        <f t="shared" si="1"/>
        <v>0</v>
      </c>
    </row>
    <row r="36" spans="1:9" x14ac:dyDescent="0.25">
      <c r="A36" s="113" t="s">
        <v>270</v>
      </c>
      <c r="B36" s="121"/>
      <c r="C36" s="120" t="s">
        <v>304</v>
      </c>
      <c r="D36" s="119" t="s">
        <v>268</v>
      </c>
      <c r="E36" s="118">
        <v>1</v>
      </c>
      <c r="F36" s="157"/>
      <c r="G36" s="157"/>
      <c r="H36" s="108">
        <f t="shared" si="0"/>
        <v>0</v>
      </c>
      <c r="I36" s="108">
        <f t="shared" si="1"/>
        <v>0</v>
      </c>
    </row>
    <row r="37" spans="1:9" x14ac:dyDescent="0.25">
      <c r="A37" s="113" t="s">
        <v>267</v>
      </c>
      <c r="B37" s="121"/>
      <c r="C37" s="120" t="s">
        <v>303</v>
      </c>
      <c r="D37" s="119" t="s">
        <v>38</v>
      </c>
      <c r="E37" s="118">
        <v>1</v>
      </c>
      <c r="F37" s="157"/>
      <c r="G37" s="157"/>
      <c r="H37" s="108">
        <f>ROUND(E37*F37,0)</f>
        <v>0</v>
      </c>
      <c r="I37" s="108">
        <f>+ROUND(E37*G37,0)</f>
        <v>0</v>
      </c>
    </row>
    <row r="38" spans="1:9" ht="25.5" x14ac:dyDescent="0.25">
      <c r="A38" s="113" t="s">
        <v>265</v>
      </c>
      <c r="B38" s="121"/>
      <c r="C38" s="120" t="s">
        <v>260</v>
      </c>
      <c r="D38" s="119" t="s">
        <v>189</v>
      </c>
      <c r="E38" s="118">
        <v>1</v>
      </c>
      <c r="F38" s="157"/>
      <c r="G38" s="157"/>
      <c r="H38" s="108">
        <f t="shared" si="0"/>
        <v>0</v>
      </c>
      <c r="I38" s="108">
        <f t="shared" si="1"/>
        <v>0</v>
      </c>
    </row>
    <row r="39" spans="1:9" ht="38.25" x14ac:dyDescent="0.25">
      <c r="A39" s="113" t="s">
        <v>263</v>
      </c>
      <c r="B39" s="121"/>
      <c r="C39" s="120" t="s">
        <v>258</v>
      </c>
      <c r="D39" s="119" t="s">
        <v>189</v>
      </c>
      <c r="E39" s="118">
        <v>1</v>
      </c>
      <c r="F39" s="157"/>
      <c r="G39" s="157"/>
      <c r="H39" s="108">
        <f t="shared" si="0"/>
        <v>0</v>
      </c>
      <c r="I39" s="108">
        <f t="shared" si="1"/>
        <v>0</v>
      </c>
    </row>
    <row r="40" spans="1:9" x14ac:dyDescent="0.25">
      <c r="A40" s="113" t="s">
        <v>261</v>
      </c>
      <c r="B40" s="121"/>
      <c r="C40" s="120" t="s">
        <v>256</v>
      </c>
      <c r="D40" s="119" t="s">
        <v>189</v>
      </c>
      <c r="E40" s="118">
        <v>1</v>
      </c>
      <c r="F40" s="157"/>
      <c r="G40" s="157"/>
      <c r="H40" s="108">
        <f t="shared" si="0"/>
        <v>0</v>
      </c>
      <c r="I40" s="108">
        <f t="shared" si="1"/>
        <v>0</v>
      </c>
    </row>
    <row r="41" spans="1:9" ht="15.75" thickBot="1" x14ac:dyDescent="0.3">
      <c r="A41" s="130"/>
      <c r="B41" s="131"/>
      <c r="C41" s="132" t="s">
        <v>306</v>
      </c>
      <c r="D41" s="133"/>
      <c r="E41" s="134"/>
      <c r="F41" s="135"/>
      <c r="G41" s="135"/>
      <c r="H41" s="135">
        <f>SUM(H2:H40)</f>
        <v>0</v>
      </c>
      <c r="I41" s="135">
        <f>SUM(I2:I40)</f>
        <v>0</v>
      </c>
    </row>
  </sheetData>
  <sheetProtection password="CC5E" sheet="1" objects="1" scenarios="1" formatCells="0" formatColumns="0" formatRows="0"/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I30"/>
  <sheetViews>
    <sheetView workbookViewId="0">
      <selection activeCell="G15" sqref="G15"/>
    </sheetView>
  </sheetViews>
  <sheetFormatPr defaultRowHeight="15" x14ac:dyDescent="0.25"/>
  <cols>
    <col min="1" max="1" width="9.140625" style="107"/>
    <col min="2" max="2" width="12.5703125" style="107" customWidth="1"/>
    <col min="3" max="3" width="40.5703125" style="107" customWidth="1"/>
    <col min="4" max="4" width="9.140625" style="107"/>
    <col min="5" max="8" width="14.28515625" style="107" customWidth="1"/>
    <col min="9" max="9" width="13.7109375" style="107" customWidth="1"/>
    <col min="10" max="16384" width="9.140625" style="107"/>
  </cols>
  <sheetData>
    <row r="1" spans="1:9" ht="25.5" x14ac:dyDescent="0.25">
      <c r="A1" s="31" t="s">
        <v>222</v>
      </c>
      <c r="B1" s="31" t="s">
        <v>221</v>
      </c>
      <c r="C1" s="31" t="s">
        <v>4</v>
      </c>
      <c r="D1" s="31" t="s">
        <v>220</v>
      </c>
      <c r="E1" s="31" t="s">
        <v>305</v>
      </c>
      <c r="F1" s="31" t="s">
        <v>5</v>
      </c>
      <c r="G1" s="31" t="s">
        <v>6</v>
      </c>
      <c r="H1" s="31" t="s">
        <v>7</v>
      </c>
      <c r="I1" s="31" t="s">
        <v>8</v>
      </c>
    </row>
    <row r="2" spans="1:9" x14ac:dyDescent="0.25">
      <c r="A2" s="113" t="s">
        <v>219</v>
      </c>
      <c r="B2" s="112" t="s">
        <v>218</v>
      </c>
      <c r="C2" s="111" t="s">
        <v>217</v>
      </c>
      <c r="D2" s="110" t="s">
        <v>38</v>
      </c>
      <c r="E2" s="118">
        <v>2</v>
      </c>
      <c r="F2" s="157"/>
      <c r="G2" s="157"/>
      <c r="H2" s="108">
        <f>ROUND(E2*F2,0)</f>
        <v>0</v>
      </c>
      <c r="I2" s="108">
        <f>+ROUND(E2*G2,0)</f>
        <v>0</v>
      </c>
    </row>
    <row r="3" spans="1:9" x14ac:dyDescent="0.25">
      <c r="A3" s="113"/>
      <c r="B3" s="112"/>
      <c r="C3" s="111" t="s">
        <v>216</v>
      </c>
      <c r="D3" s="110" t="s">
        <v>27</v>
      </c>
      <c r="E3" s="118">
        <v>30</v>
      </c>
      <c r="F3" s="157"/>
      <c r="G3" s="157"/>
      <c r="H3" s="108">
        <f t="shared" ref="H3:H29" si="0">ROUND(E3*F3,0)</f>
        <v>0</v>
      </c>
      <c r="I3" s="108">
        <f t="shared" ref="I3:I29" si="1">+ROUND(E3*G3,0)</f>
        <v>0</v>
      </c>
    </row>
    <row r="4" spans="1:9" x14ac:dyDescent="0.25">
      <c r="A4" s="113" t="s">
        <v>215</v>
      </c>
      <c r="B4" s="112" t="s">
        <v>214</v>
      </c>
      <c r="C4" s="111" t="s">
        <v>213</v>
      </c>
      <c r="D4" s="110" t="s">
        <v>38</v>
      </c>
      <c r="E4" s="118">
        <v>22</v>
      </c>
      <c r="F4" s="157"/>
      <c r="G4" s="157"/>
      <c r="H4" s="108">
        <f t="shared" si="0"/>
        <v>0</v>
      </c>
      <c r="I4" s="108">
        <f t="shared" si="1"/>
        <v>0</v>
      </c>
    </row>
    <row r="5" spans="1:9" ht="15.75" thickBot="1" x14ac:dyDescent="0.3">
      <c r="A5" s="113" t="s">
        <v>212</v>
      </c>
      <c r="B5" s="112" t="s">
        <v>211</v>
      </c>
      <c r="C5" s="111" t="s">
        <v>210</v>
      </c>
      <c r="D5" s="110" t="s">
        <v>209</v>
      </c>
      <c r="E5" s="118">
        <v>0.5</v>
      </c>
      <c r="F5" s="157"/>
      <c r="G5" s="157"/>
      <c r="H5" s="108">
        <f t="shared" si="0"/>
        <v>0</v>
      </c>
      <c r="I5" s="108">
        <f t="shared" si="1"/>
        <v>0</v>
      </c>
    </row>
    <row r="6" spans="1:9" x14ac:dyDescent="0.25">
      <c r="A6" s="113"/>
      <c r="B6" s="125" t="s">
        <v>255</v>
      </c>
      <c r="C6" s="124" t="s">
        <v>254</v>
      </c>
      <c r="D6" s="123" t="s">
        <v>244</v>
      </c>
      <c r="E6" s="122">
        <v>6.16</v>
      </c>
      <c r="F6" s="157"/>
      <c r="G6" s="157"/>
      <c r="H6" s="108">
        <f t="shared" si="0"/>
        <v>0</v>
      </c>
      <c r="I6" s="108">
        <f t="shared" si="1"/>
        <v>0</v>
      </c>
    </row>
    <row r="7" spans="1:9" x14ac:dyDescent="0.25">
      <c r="A7" s="113"/>
      <c r="B7" s="121" t="s">
        <v>253</v>
      </c>
      <c r="C7" s="120" t="s">
        <v>252</v>
      </c>
      <c r="D7" s="119" t="s">
        <v>244</v>
      </c>
      <c r="E7" s="118">
        <v>5.8519999999999994</v>
      </c>
      <c r="F7" s="157"/>
      <c r="G7" s="157"/>
      <c r="H7" s="108">
        <f t="shared" si="0"/>
        <v>0</v>
      </c>
      <c r="I7" s="108">
        <f t="shared" si="1"/>
        <v>0</v>
      </c>
    </row>
    <row r="8" spans="1:9" x14ac:dyDescent="0.25">
      <c r="A8" s="113"/>
      <c r="B8" s="121" t="s">
        <v>251</v>
      </c>
      <c r="C8" s="120" t="s">
        <v>250</v>
      </c>
      <c r="D8" s="119" t="s">
        <v>244</v>
      </c>
      <c r="E8" s="118">
        <v>0.30800000000000072</v>
      </c>
      <c r="F8" s="157"/>
      <c r="G8" s="157"/>
      <c r="H8" s="108">
        <f t="shared" si="0"/>
        <v>0</v>
      </c>
      <c r="I8" s="108">
        <f t="shared" si="1"/>
        <v>0</v>
      </c>
    </row>
    <row r="9" spans="1:9" x14ac:dyDescent="0.25">
      <c r="A9" s="113"/>
      <c r="B9" s="121" t="s">
        <v>249</v>
      </c>
      <c r="C9" s="120" t="s">
        <v>248</v>
      </c>
      <c r="D9" s="119" t="s">
        <v>247</v>
      </c>
      <c r="E9" s="118">
        <v>8.8000000000000007</v>
      </c>
      <c r="F9" s="157"/>
      <c r="G9" s="157"/>
      <c r="H9" s="108">
        <f t="shared" si="0"/>
        <v>0</v>
      </c>
      <c r="I9" s="108">
        <f t="shared" si="1"/>
        <v>0</v>
      </c>
    </row>
    <row r="10" spans="1:9" x14ac:dyDescent="0.25">
      <c r="A10" s="113"/>
      <c r="B10" s="121" t="s">
        <v>246</v>
      </c>
      <c r="C10" s="120" t="s">
        <v>245</v>
      </c>
      <c r="D10" s="119" t="s">
        <v>244</v>
      </c>
      <c r="E10" s="118">
        <v>5.8519999999999994</v>
      </c>
      <c r="F10" s="157"/>
      <c r="G10" s="157"/>
      <c r="H10" s="108">
        <f t="shared" si="0"/>
        <v>0</v>
      </c>
      <c r="I10" s="108">
        <f t="shared" si="1"/>
        <v>0</v>
      </c>
    </row>
    <row r="11" spans="1:9" x14ac:dyDescent="0.25">
      <c r="A11" s="113"/>
      <c r="B11" s="121"/>
      <c r="C11" s="120" t="s">
        <v>243</v>
      </c>
      <c r="D11" s="119" t="s">
        <v>27</v>
      </c>
      <c r="E11" s="118">
        <v>3</v>
      </c>
      <c r="F11" s="157"/>
      <c r="G11" s="157"/>
      <c r="H11" s="108">
        <f t="shared" si="0"/>
        <v>0</v>
      </c>
      <c r="I11" s="108">
        <f t="shared" si="1"/>
        <v>0</v>
      </c>
    </row>
    <row r="12" spans="1:9" x14ac:dyDescent="0.25">
      <c r="A12" s="113"/>
      <c r="B12" s="121" t="s">
        <v>242</v>
      </c>
      <c r="C12" s="120" t="s">
        <v>241</v>
      </c>
      <c r="D12" s="119" t="s">
        <v>27</v>
      </c>
      <c r="E12" s="118">
        <v>3</v>
      </c>
      <c r="F12" s="157"/>
      <c r="G12" s="157"/>
      <c r="H12" s="108">
        <f t="shared" si="0"/>
        <v>0</v>
      </c>
      <c r="I12" s="108">
        <f t="shared" si="1"/>
        <v>0</v>
      </c>
    </row>
    <row r="13" spans="1:9" x14ac:dyDescent="0.25">
      <c r="A13" s="113"/>
      <c r="B13" s="121" t="s">
        <v>240</v>
      </c>
      <c r="C13" s="120" t="s">
        <v>239</v>
      </c>
      <c r="D13" s="119" t="s">
        <v>27</v>
      </c>
      <c r="E13" s="118">
        <v>22</v>
      </c>
      <c r="F13" s="157"/>
      <c r="G13" s="157"/>
      <c r="H13" s="108">
        <f t="shared" si="0"/>
        <v>0</v>
      </c>
      <c r="I13" s="108">
        <f t="shared" si="1"/>
        <v>0</v>
      </c>
    </row>
    <row r="14" spans="1:9" x14ac:dyDescent="0.25">
      <c r="A14" s="113"/>
      <c r="B14" s="121" t="s">
        <v>238</v>
      </c>
      <c r="C14" s="120" t="s">
        <v>237</v>
      </c>
      <c r="D14" s="119" t="s">
        <v>27</v>
      </c>
      <c r="E14" s="118">
        <v>3</v>
      </c>
      <c r="F14" s="157"/>
      <c r="G14" s="157"/>
      <c r="H14" s="108">
        <f t="shared" si="0"/>
        <v>0</v>
      </c>
      <c r="I14" s="108">
        <f t="shared" si="1"/>
        <v>0</v>
      </c>
    </row>
    <row r="15" spans="1:9" x14ac:dyDescent="0.25">
      <c r="A15" s="113"/>
      <c r="B15" s="121" t="s">
        <v>236</v>
      </c>
      <c r="C15" s="120" t="s">
        <v>235</v>
      </c>
      <c r="D15" s="119" t="s">
        <v>38</v>
      </c>
      <c r="E15" s="118">
        <v>22</v>
      </c>
      <c r="F15" s="157"/>
      <c r="G15" s="157"/>
      <c r="H15" s="108">
        <f t="shared" si="0"/>
        <v>0</v>
      </c>
      <c r="I15" s="108">
        <f t="shared" si="1"/>
        <v>0</v>
      </c>
    </row>
    <row r="16" spans="1:9" x14ac:dyDescent="0.25">
      <c r="A16" s="113"/>
      <c r="B16" s="121" t="s">
        <v>234</v>
      </c>
      <c r="C16" s="120" t="s">
        <v>233</v>
      </c>
      <c r="D16" s="119" t="s">
        <v>27</v>
      </c>
      <c r="E16" s="118">
        <v>22</v>
      </c>
      <c r="F16" s="157"/>
      <c r="G16" s="157"/>
      <c r="H16" s="108">
        <f t="shared" si="0"/>
        <v>0</v>
      </c>
      <c r="I16" s="108">
        <f t="shared" si="1"/>
        <v>0</v>
      </c>
    </row>
    <row r="17" spans="1:9" x14ac:dyDescent="0.25">
      <c r="A17" s="113"/>
      <c r="B17" s="121" t="s">
        <v>232</v>
      </c>
      <c r="C17" s="120" t="s">
        <v>231</v>
      </c>
      <c r="D17" s="119" t="s">
        <v>38</v>
      </c>
      <c r="E17" s="118">
        <v>1</v>
      </c>
      <c r="F17" s="157"/>
      <c r="G17" s="157"/>
      <c r="H17" s="108">
        <f t="shared" si="0"/>
        <v>0</v>
      </c>
      <c r="I17" s="108">
        <f t="shared" si="1"/>
        <v>0</v>
      </c>
    </row>
    <row r="18" spans="1:9" x14ac:dyDescent="0.25">
      <c r="A18" s="113"/>
      <c r="B18" s="121" t="s">
        <v>230</v>
      </c>
      <c r="C18" s="120" t="s">
        <v>229</v>
      </c>
      <c r="D18" s="119" t="s">
        <v>38</v>
      </c>
      <c r="E18" s="118">
        <v>14</v>
      </c>
      <c r="F18" s="157"/>
      <c r="G18" s="157"/>
      <c r="H18" s="108">
        <f t="shared" si="0"/>
        <v>0</v>
      </c>
      <c r="I18" s="108">
        <f t="shared" si="1"/>
        <v>0</v>
      </c>
    </row>
    <row r="19" spans="1:9" x14ac:dyDescent="0.25">
      <c r="A19" s="113"/>
      <c r="B19" s="121" t="s">
        <v>228</v>
      </c>
      <c r="C19" s="120" t="s">
        <v>227</v>
      </c>
      <c r="D19" s="119" t="s">
        <v>38</v>
      </c>
      <c r="E19" s="118">
        <v>2</v>
      </c>
      <c r="F19" s="157"/>
      <c r="G19" s="157"/>
      <c r="H19" s="108">
        <f t="shared" si="0"/>
        <v>0</v>
      </c>
      <c r="I19" s="108">
        <f t="shared" si="1"/>
        <v>0</v>
      </c>
    </row>
    <row r="20" spans="1:9" x14ac:dyDescent="0.25">
      <c r="A20" s="113"/>
      <c r="B20" s="121" t="s">
        <v>226</v>
      </c>
      <c r="C20" s="120" t="s">
        <v>225</v>
      </c>
      <c r="D20" s="119" t="s">
        <v>38</v>
      </c>
      <c r="E20" s="118">
        <v>2</v>
      </c>
      <c r="F20" s="157"/>
      <c r="G20" s="157"/>
      <c r="H20" s="108">
        <f t="shared" si="0"/>
        <v>0</v>
      </c>
      <c r="I20" s="108">
        <f t="shared" si="1"/>
        <v>0</v>
      </c>
    </row>
    <row r="21" spans="1:9" ht="15.75" thickBot="1" x14ac:dyDescent="0.3">
      <c r="A21" s="113"/>
      <c r="B21" s="117" t="s">
        <v>224</v>
      </c>
      <c r="C21" s="116" t="s">
        <v>223</v>
      </c>
      <c r="D21" s="115" t="s">
        <v>38</v>
      </c>
      <c r="E21" s="114">
        <v>1</v>
      </c>
      <c r="F21" s="157"/>
      <c r="G21" s="157"/>
      <c r="H21" s="108">
        <f t="shared" si="0"/>
        <v>0</v>
      </c>
      <c r="I21" s="108">
        <f t="shared" si="1"/>
        <v>0</v>
      </c>
    </row>
    <row r="22" spans="1:9" ht="15.75" thickBot="1" x14ac:dyDescent="0.3">
      <c r="A22" s="129" t="s">
        <v>272</v>
      </c>
      <c r="B22" s="129"/>
      <c r="C22" s="116" t="s">
        <v>271</v>
      </c>
      <c r="D22" s="127" t="s">
        <v>268</v>
      </c>
      <c r="E22" s="126">
        <v>5</v>
      </c>
      <c r="F22" s="157"/>
      <c r="G22" s="157"/>
      <c r="H22" s="108">
        <f t="shared" si="0"/>
        <v>0</v>
      </c>
      <c r="I22" s="108">
        <f t="shared" si="1"/>
        <v>0</v>
      </c>
    </row>
    <row r="23" spans="1:9" ht="15.75" thickBot="1" x14ac:dyDescent="0.3">
      <c r="A23" s="128" t="s">
        <v>270</v>
      </c>
      <c r="B23" s="128"/>
      <c r="C23" s="116" t="s">
        <v>269</v>
      </c>
      <c r="D23" s="127" t="s">
        <v>268</v>
      </c>
      <c r="E23" s="126">
        <v>1</v>
      </c>
      <c r="F23" s="157"/>
      <c r="G23" s="157"/>
      <c r="H23" s="108">
        <f t="shared" si="0"/>
        <v>0</v>
      </c>
      <c r="I23" s="108">
        <f t="shared" si="1"/>
        <v>0</v>
      </c>
    </row>
    <row r="24" spans="1:9" ht="15.75" thickBot="1" x14ac:dyDescent="0.3">
      <c r="A24" s="128" t="s">
        <v>267</v>
      </c>
      <c r="B24" s="128"/>
      <c r="C24" s="116" t="s">
        <v>266</v>
      </c>
      <c r="D24" s="127" t="s">
        <v>38</v>
      </c>
      <c r="E24" s="126">
        <v>1</v>
      </c>
      <c r="F24" s="157"/>
      <c r="G24" s="157"/>
      <c r="H24" s="108">
        <f t="shared" si="0"/>
        <v>0</v>
      </c>
      <c r="I24" s="108">
        <f t="shared" si="1"/>
        <v>0</v>
      </c>
    </row>
    <row r="25" spans="1:9" ht="15.75" thickBot="1" x14ac:dyDescent="0.3">
      <c r="A25" s="128" t="s">
        <v>265</v>
      </c>
      <c r="B25" s="128"/>
      <c r="C25" s="116" t="s">
        <v>264</v>
      </c>
      <c r="D25" s="127" t="s">
        <v>38</v>
      </c>
      <c r="E25" s="126">
        <v>1</v>
      </c>
      <c r="F25" s="157"/>
      <c r="G25" s="157"/>
      <c r="H25" s="108">
        <f t="shared" si="0"/>
        <v>0</v>
      </c>
      <c r="I25" s="108">
        <f t="shared" si="1"/>
        <v>0</v>
      </c>
    </row>
    <row r="26" spans="1:9" ht="15.75" thickBot="1" x14ac:dyDescent="0.3">
      <c r="A26" s="128" t="s">
        <v>263</v>
      </c>
      <c r="B26" s="128"/>
      <c r="C26" s="116" t="s">
        <v>262</v>
      </c>
      <c r="D26" s="127" t="s">
        <v>189</v>
      </c>
      <c r="E26" s="126">
        <v>1</v>
      </c>
      <c r="F26" s="157"/>
      <c r="G26" s="157"/>
      <c r="H26" s="108">
        <f t="shared" si="0"/>
        <v>0</v>
      </c>
      <c r="I26" s="108">
        <f t="shared" si="1"/>
        <v>0</v>
      </c>
    </row>
    <row r="27" spans="1:9" ht="26.25" thickBot="1" x14ac:dyDescent="0.3">
      <c r="A27" s="128" t="s">
        <v>261</v>
      </c>
      <c r="B27" s="128"/>
      <c r="C27" s="116" t="s">
        <v>260</v>
      </c>
      <c r="D27" s="127" t="s">
        <v>189</v>
      </c>
      <c r="E27" s="126">
        <v>1</v>
      </c>
      <c r="F27" s="157"/>
      <c r="G27" s="157"/>
      <c r="H27" s="108">
        <f t="shared" si="0"/>
        <v>0</v>
      </c>
      <c r="I27" s="108">
        <f t="shared" si="1"/>
        <v>0</v>
      </c>
    </row>
    <row r="28" spans="1:9" ht="39" thickBot="1" x14ac:dyDescent="0.3">
      <c r="A28" s="128" t="s">
        <v>259</v>
      </c>
      <c r="B28" s="128"/>
      <c r="C28" s="116" t="s">
        <v>258</v>
      </c>
      <c r="D28" s="127" t="s">
        <v>189</v>
      </c>
      <c r="E28" s="126">
        <v>1</v>
      </c>
      <c r="F28" s="157"/>
      <c r="G28" s="157"/>
      <c r="H28" s="108">
        <f t="shared" si="0"/>
        <v>0</v>
      </c>
      <c r="I28" s="108">
        <f t="shared" si="1"/>
        <v>0</v>
      </c>
    </row>
    <row r="29" spans="1:9" ht="15.75" thickBot="1" x14ac:dyDescent="0.3">
      <c r="A29" s="128" t="s">
        <v>257</v>
      </c>
      <c r="B29" s="128"/>
      <c r="C29" s="116" t="s">
        <v>256</v>
      </c>
      <c r="D29" s="127" t="s">
        <v>189</v>
      </c>
      <c r="E29" s="126">
        <v>1</v>
      </c>
      <c r="F29" s="157"/>
      <c r="G29" s="157"/>
      <c r="H29" s="108">
        <f t="shared" si="0"/>
        <v>0</v>
      </c>
      <c r="I29" s="108">
        <f t="shared" si="1"/>
        <v>0</v>
      </c>
    </row>
    <row r="30" spans="1:9" ht="15.75" thickBot="1" x14ac:dyDescent="0.3">
      <c r="A30" s="130"/>
      <c r="B30" s="131"/>
      <c r="C30" s="132" t="s">
        <v>306</v>
      </c>
      <c r="D30" s="133"/>
      <c r="E30" s="134"/>
      <c r="F30" s="135"/>
      <c r="G30" s="135"/>
      <c r="H30" s="135">
        <f>SUM(H2:H29)</f>
        <v>0</v>
      </c>
      <c r="I30" s="135">
        <f>SUM(I2:I29)</f>
        <v>0</v>
      </c>
    </row>
  </sheetData>
  <sheetProtection password="CC5E" sheet="1" objects="1" scenarios="1" formatCells="0" formatColumns="0" formatRows="0"/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Q167"/>
  <sheetViews>
    <sheetView view="pageBreakPreview" zoomScaleNormal="100" zoomScaleSheetLayoutView="100" workbookViewId="0">
      <selection activeCell="F7" sqref="F7"/>
    </sheetView>
  </sheetViews>
  <sheetFormatPr defaultRowHeight="12.75" x14ac:dyDescent="0.2"/>
  <cols>
    <col min="1" max="1" width="6.140625" style="19" customWidth="1"/>
    <col min="2" max="2" width="31" style="23" customWidth="1"/>
    <col min="3" max="3" width="9" style="24" customWidth="1"/>
    <col min="4" max="4" width="7.85546875" style="19" customWidth="1"/>
    <col min="5" max="5" width="9.5703125" style="10" customWidth="1"/>
    <col min="6" max="6" width="8.5703125" style="10" customWidth="1"/>
    <col min="7" max="8" width="14.5703125" style="25" customWidth="1"/>
    <col min="9" max="9" width="9.140625" style="10"/>
    <col min="10" max="11" width="10.140625" style="5" bestFit="1" customWidth="1"/>
    <col min="12" max="12" width="9.140625" style="5"/>
    <col min="13" max="13" width="9" style="5" customWidth="1"/>
    <col min="14" max="16384" width="9.140625" style="5"/>
  </cols>
  <sheetData>
    <row r="1" spans="1:9" ht="42.75" customHeight="1" x14ac:dyDescent="0.2">
      <c r="A1" s="202" t="s">
        <v>72</v>
      </c>
      <c r="B1" s="203"/>
      <c r="C1" s="203"/>
      <c r="D1" s="203"/>
      <c r="E1" s="203"/>
      <c r="F1" s="203"/>
      <c r="G1" s="203"/>
      <c r="H1" s="203"/>
    </row>
    <row r="2" spans="1:9" ht="36.75" customHeight="1" x14ac:dyDescent="0.2">
      <c r="A2" s="215" t="s">
        <v>78</v>
      </c>
      <c r="B2" s="216"/>
      <c r="C2" s="216"/>
      <c r="D2" s="216"/>
      <c r="E2" s="216"/>
      <c r="F2" s="216"/>
      <c r="G2" s="216"/>
      <c r="H2" s="217"/>
      <c r="I2" s="5"/>
    </row>
    <row r="3" spans="1:9" ht="25.5" x14ac:dyDescent="0.2">
      <c r="A3" s="31" t="s">
        <v>11</v>
      </c>
      <c r="B3" s="31" t="s">
        <v>4</v>
      </c>
      <c r="C3" s="32" t="s">
        <v>10</v>
      </c>
      <c r="D3" s="31" t="s">
        <v>9</v>
      </c>
      <c r="E3" s="31" t="s">
        <v>5</v>
      </c>
      <c r="F3" s="31" t="s">
        <v>6</v>
      </c>
      <c r="G3" s="31" t="s">
        <v>7</v>
      </c>
      <c r="H3" s="31" t="s">
        <v>8</v>
      </c>
      <c r="I3" s="5"/>
    </row>
    <row r="4" spans="1:9" x14ac:dyDescent="0.2">
      <c r="A4" s="199" t="s">
        <v>19</v>
      </c>
      <c r="B4" s="200"/>
      <c r="C4" s="200"/>
      <c r="D4" s="200"/>
      <c r="E4" s="200"/>
      <c r="F4" s="200"/>
      <c r="G4" s="200"/>
      <c r="H4" s="201"/>
      <c r="I4" s="5"/>
    </row>
    <row r="5" spans="1:9" ht="25.5" x14ac:dyDescent="0.2">
      <c r="A5" s="6" t="s">
        <v>44</v>
      </c>
      <c r="B5" s="7" t="s">
        <v>2</v>
      </c>
      <c r="C5" s="8">
        <v>140</v>
      </c>
      <c r="D5" s="9" t="s">
        <v>31</v>
      </c>
      <c r="E5" s="39"/>
      <c r="F5" s="39"/>
      <c r="G5" s="181">
        <f>+ROUND(C5*E5,0)</f>
        <v>0</v>
      </c>
      <c r="H5" s="181">
        <f>+ROUND(C5*F5,0)</f>
        <v>0</v>
      </c>
      <c r="I5" s="5"/>
    </row>
    <row r="6" spans="1:9" ht="25.5" x14ac:dyDescent="0.2">
      <c r="A6" s="6" t="s">
        <v>45</v>
      </c>
      <c r="B6" s="7" t="s">
        <v>73</v>
      </c>
      <c r="C6" s="33">
        <v>3</v>
      </c>
      <c r="D6" s="9" t="s">
        <v>38</v>
      </c>
      <c r="E6" s="39"/>
      <c r="F6" s="39"/>
      <c r="G6" s="181">
        <f t="shared" ref="G6:G8" si="0">+ROUND(C6*E6,0)</f>
        <v>0</v>
      </c>
      <c r="H6" s="181">
        <f t="shared" ref="H6:H8" si="1">+ROUND(C6*F6,0)</f>
        <v>0</v>
      </c>
      <c r="I6" s="5"/>
    </row>
    <row r="7" spans="1:9" ht="51" x14ac:dyDescent="0.2">
      <c r="A7" s="6" t="s">
        <v>46</v>
      </c>
      <c r="B7" s="7" t="s">
        <v>79</v>
      </c>
      <c r="C7" s="8">
        <v>1</v>
      </c>
      <c r="D7" s="9" t="s">
        <v>38</v>
      </c>
      <c r="E7" s="39"/>
      <c r="F7" s="39"/>
      <c r="G7" s="181">
        <f t="shared" si="0"/>
        <v>0</v>
      </c>
      <c r="H7" s="181">
        <f t="shared" si="1"/>
        <v>0</v>
      </c>
    </row>
    <row r="8" spans="1:9" ht="26.25" thickBot="1" x14ac:dyDescent="0.25">
      <c r="A8" s="6" t="s">
        <v>47</v>
      </c>
      <c r="B8" s="7" t="s">
        <v>137</v>
      </c>
      <c r="C8" s="8">
        <v>1</v>
      </c>
      <c r="D8" s="9" t="s">
        <v>38</v>
      </c>
      <c r="E8" s="39"/>
      <c r="F8" s="39"/>
      <c r="G8" s="181">
        <f t="shared" si="0"/>
        <v>0</v>
      </c>
      <c r="H8" s="181">
        <f t="shared" si="1"/>
        <v>0</v>
      </c>
    </row>
    <row r="9" spans="1:9" ht="13.5" thickBot="1" x14ac:dyDescent="0.25">
      <c r="A9" s="196" t="s">
        <v>32</v>
      </c>
      <c r="B9" s="197"/>
      <c r="C9" s="197"/>
      <c r="D9" s="197"/>
      <c r="E9" s="197"/>
      <c r="F9" s="198"/>
      <c r="G9" s="54">
        <f>SUM(G5:G8)</f>
        <v>0</v>
      </c>
      <c r="H9" s="54">
        <f>SUM(H5:H8)</f>
        <v>0</v>
      </c>
      <c r="I9" s="5"/>
    </row>
    <row r="10" spans="1:9" x14ac:dyDescent="0.2">
      <c r="A10" s="2"/>
      <c r="B10" s="11"/>
      <c r="C10" s="11"/>
      <c r="D10" s="11"/>
      <c r="E10" s="11"/>
      <c r="F10" s="11"/>
      <c r="G10" s="3"/>
      <c r="H10" s="3"/>
      <c r="I10" s="5"/>
    </row>
    <row r="11" spans="1:9" x14ac:dyDescent="0.2">
      <c r="A11" s="199" t="s">
        <v>20</v>
      </c>
      <c r="B11" s="200"/>
      <c r="C11" s="200"/>
      <c r="D11" s="200"/>
      <c r="E11" s="200"/>
      <c r="F11" s="200"/>
      <c r="G11" s="200"/>
      <c r="H11" s="201"/>
      <c r="I11" s="5"/>
    </row>
    <row r="12" spans="1:9" ht="14.25" x14ac:dyDescent="0.2">
      <c r="A12" s="6" t="s">
        <v>48</v>
      </c>
      <c r="B12" s="7" t="s">
        <v>3</v>
      </c>
      <c r="C12" s="8">
        <v>6</v>
      </c>
      <c r="D12" s="9" t="s">
        <v>0</v>
      </c>
      <c r="E12" s="39"/>
      <c r="F12" s="39"/>
      <c r="G12" s="181">
        <f t="shared" ref="G12:G18" si="2">+ROUND(C12*E12,0)</f>
        <v>0</v>
      </c>
      <c r="H12" s="181">
        <f t="shared" ref="H12:H18" si="3">+ROUND(C12*F12,0)</f>
        <v>0</v>
      </c>
      <c r="I12" s="5"/>
    </row>
    <row r="13" spans="1:9" ht="89.25" x14ac:dyDescent="0.2">
      <c r="A13" s="6" t="s">
        <v>111</v>
      </c>
      <c r="B13" s="7" t="s">
        <v>13</v>
      </c>
      <c r="C13" s="8">
        <v>64.3</v>
      </c>
      <c r="D13" s="9" t="s">
        <v>12</v>
      </c>
      <c r="E13" s="39"/>
      <c r="F13" s="39"/>
      <c r="G13" s="181">
        <f t="shared" si="2"/>
        <v>0</v>
      </c>
      <c r="H13" s="181">
        <f t="shared" si="3"/>
        <v>0</v>
      </c>
      <c r="I13" s="5"/>
    </row>
    <row r="14" spans="1:9" ht="76.5" x14ac:dyDescent="0.2">
      <c r="A14" s="6" t="s">
        <v>112</v>
      </c>
      <c r="B14" s="7" t="s">
        <v>14</v>
      </c>
      <c r="C14" s="8">
        <v>98.61</v>
      </c>
      <c r="D14" s="9" t="s">
        <v>12</v>
      </c>
      <c r="E14" s="39"/>
      <c r="F14" s="39"/>
      <c r="G14" s="181">
        <f t="shared" si="2"/>
        <v>0</v>
      </c>
      <c r="H14" s="181">
        <f t="shared" si="3"/>
        <v>0</v>
      </c>
      <c r="I14" s="5"/>
    </row>
    <row r="15" spans="1:9" ht="51" x14ac:dyDescent="0.2">
      <c r="A15" s="6" t="s">
        <v>49</v>
      </c>
      <c r="B15" s="7" t="s">
        <v>25</v>
      </c>
      <c r="C15" s="8">
        <v>34.270000000000003</v>
      </c>
      <c r="D15" s="9" t="s">
        <v>12</v>
      </c>
      <c r="E15" s="39"/>
      <c r="F15" s="39"/>
      <c r="G15" s="181">
        <f t="shared" si="2"/>
        <v>0</v>
      </c>
      <c r="H15" s="181">
        <f t="shared" si="3"/>
        <v>0</v>
      </c>
      <c r="I15" s="5"/>
    </row>
    <row r="16" spans="1:9" ht="38.25" x14ac:dyDescent="0.2">
      <c r="A16" s="6" t="s">
        <v>50</v>
      </c>
      <c r="B16" s="7" t="s">
        <v>15</v>
      </c>
      <c r="C16" s="8">
        <v>78.150000000000006</v>
      </c>
      <c r="D16" s="9" t="s">
        <v>12</v>
      </c>
      <c r="E16" s="39"/>
      <c r="F16" s="39"/>
      <c r="G16" s="181">
        <f t="shared" si="2"/>
        <v>0</v>
      </c>
      <c r="H16" s="181">
        <f t="shared" si="3"/>
        <v>0</v>
      </c>
      <c r="I16" s="5"/>
    </row>
    <row r="17" spans="1:9" ht="51" x14ac:dyDescent="0.2">
      <c r="A17" s="6" t="s">
        <v>51</v>
      </c>
      <c r="B17" s="7" t="s">
        <v>40</v>
      </c>
      <c r="C17" s="8">
        <v>20.420000000000002</v>
      </c>
      <c r="D17" s="9" t="s">
        <v>12</v>
      </c>
      <c r="E17" s="39"/>
      <c r="F17" s="39"/>
      <c r="G17" s="181">
        <f t="shared" si="2"/>
        <v>0</v>
      </c>
      <c r="H17" s="181">
        <f t="shared" si="3"/>
        <v>0</v>
      </c>
      <c r="I17" s="5"/>
    </row>
    <row r="18" spans="1:9" ht="39" thickBot="1" x14ac:dyDescent="0.25">
      <c r="A18" s="6" t="s">
        <v>52</v>
      </c>
      <c r="B18" s="7" t="s">
        <v>16</v>
      </c>
      <c r="C18" s="8">
        <v>34.299999999999997</v>
      </c>
      <c r="D18" s="9" t="s">
        <v>12</v>
      </c>
      <c r="E18" s="39"/>
      <c r="F18" s="39"/>
      <c r="G18" s="181">
        <f t="shared" si="2"/>
        <v>0</v>
      </c>
      <c r="H18" s="181">
        <f t="shared" si="3"/>
        <v>0</v>
      </c>
      <c r="I18" s="5"/>
    </row>
    <row r="19" spans="1:9" ht="13.5" thickBot="1" x14ac:dyDescent="0.25">
      <c r="A19" s="196" t="s">
        <v>32</v>
      </c>
      <c r="B19" s="197"/>
      <c r="C19" s="197"/>
      <c r="D19" s="197"/>
      <c r="E19" s="197"/>
      <c r="F19" s="198"/>
      <c r="G19" s="54">
        <f>SUM(G12:G18)</f>
        <v>0</v>
      </c>
      <c r="H19" s="54">
        <f>SUM(H12:H18)</f>
        <v>0</v>
      </c>
      <c r="I19" s="5"/>
    </row>
    <row r="20" spans="1:9" x14ac:dyDescent="0.2">
      <c r="A20" s="2"/>
      <c r="B20" s="11"/>
      <c r="C20" s="11"/>
      <c r="D20" s="11"/>
      <c r="E20" s="11"/>
      <c r="F20" s="11"/>
      <c r="G20" s="3"/>
      <c r="H20" s="3"/>
      <c r="I20" s="5"/>
    </row>
    <row r="21" spans="1:9" x14ac:dyDescent="0.2">
      <c r="A21" s="199" t="s">
        <v>26</v>
      </c>
      <c r="B21" s="200"/>
      <c r="C21" s="200"/>
      <c r="D21" s="200"/>
      <c r="E21" s="200"/>
      <c r="F21" s="200"/>
      <c r="G21" s="200"/>
      <c r="H21" s="201"/>
      <c r="I21" s="5"/>
    </row>
    <row r="22" spans="1:9" ht="25.5" x14ac:dyDescent="0.2">
      <c r="A22" s="6" t="s">
        <v>53</v>
      </c>
      <c r="B22" s="12" t="s">
        <v>81</v>
      </c>
      <c r="C22" s="13">
        <v>5</v>
      </c>
      <c r="D22" s="9" t="s">
        <v>27</v>
      </c>
      <c r="E22" s="40"/>
      <c r="F22" s="40"/>
      <c r="G22" s="181">
        <f t="shared" ref="G22:G61" si="4">+ROUND(C22*E22,0)</f>
        <v>0</v>
      </c>
      <c r="H22" s="181">
        <f t="shared" ref="H22:H61" si="5">+ROUND(C22*F22,0)</f>
        <v>0</v>
      </c>
      <c r="I22" s="5"/>
    </row>
    <row r="23" spans="1:9" ht="25.5" x14ac:dyDescent="0.2">
      <c r="A23" s="6" t="s">
        <v>113</v>
      </c>
      <c r="B23" s="12" t="s">
        <v>82</v>
      </c>
      <c r="C23" s="13">
        <v>14</v>
      </c>
      <c r="D23" s="9" t="s">
        <v>27</v>
      </c>
      <c r="E23" s="40"/>
      <c r="F23" s="40"/>
      <c r="G23" s="181">
        <f t="shared" si="4"/>
        <v>0</v>
      </c>
      <c r="H23" s="181">
        <f t="shared" si="5"/>
        <v>0</v>
      </c>
      <c r="I23" s="5"/>
    </row>
    <row r="24" spans="1:9" ht="25.5" x14ac:dyDescent="0.2">
      <c r="A24" s="6" t="s">
        <v>54</v>
      </c>
      <c r="B24" s="12" t="s">
        <v>74</v>
      </c>
      <c r="C24" s="13">
        <v>38</v>
      </c>
      <c r="D24" s="9" t="s">
        <v>27</v>
      </c>
      <c r="E24" s="40"/>
      <c r="F24" s="40"/>
      <c r="G24" s="181">
        <f t="shared" si="4"/>
        <v>0</v>
      </c>
      <c r="H24" s="181">
        <f t="shared" si="5"/>
        <v>0</v>
      </c>
      <c r="I24" s="5"/>
    </row>
    <row r="25" spans="1:9" ht="25.5" x14ac:dyDescent="0.2">
      <c r="A25" s="6" t="s">
        <v>55</v>
      </c>
      <c r="B25" s="12" t="s">
        <v>83</v>
      </c>
      <c r="C25" s="13">
        <v>31</v>
      </c>
      <c r="D25" s="9" t="s">
        <v>27</v>
      </c>
      <c r="E25" s="40"/>
      <c r="F25" s="40"/>
      <c r="G25" s="181">
        <f t="shared" si="4"/>
        <v>0</v>
      </c>
      <c r="H25" s="181">
        <f t="shared" si="5"/>
        <v>0</v>
      </c>
      <c r="I25" s="5"/>
    </row>
    <row r="26" spans="1:9" ht="25.5" x14ac:dyDescent="0.2">
      <c r="A26" s="6" t="s">
        <v>114</v>
      </c>
      <c r="B26" s="12" t="s">
        <v>84</v>
      </c>
      <c r="C26" s="13">
        <v>2</v>
      </c>
      <c r="D26" s="9" t="s">
        <v>27</v>
      </c>
      <c r="E26" s="40"/>
      <c r="F26" s="40"/>
      <c r="G26" s="181">
        <f t="shared" si="4"/>
        <v>0</v>
      </c>
      <c r="H26" s="181">
        <f t="shared" si="5"/>
        <v>0</v>
      </c>
      <c r="I26" s="5"/>
    </row>
    <row r="27" spans="1:9" ht="102" x14ac:dyDescent="0.2">
      <c r="A27" s="6" t="s">
        <v>56</v>
      </c>
      <c r="B27" s="34" t="s">
        <v>80</v>
      </c>
      <c r="C27" s="28">
        <v>1</v>
      </c>
      <c r="D27" s="9" t="s">
        <v>38</v>
      </c>
      <c r="E27" s="40"/>
      <c r="F27" s="40"/>
      <c r="G27" s="181">
        <f t="shared" si="4"/>
        <v>0</v>
      </c>
      <c r="H27" s="181">
        <f t="shared" si="5"/>
        <v>0</v>
      </c>
      <c r="I27" s="5"/>
    </row>
    <row r="28" spans="1:9" x14ac:dyDescent="0.2">
      <c r="A28" s="6" t="s">
        <v>76</v>
      </c>
      <c r="B28" s="30" t="s">
        <v>75</v>
      </c>
      <c r="C28" s="28">
        <v>2</v>
      </c>
      <c r="D28" s="9" t="s">
        <v>38</v>
      </c>
      <c r="E28" s="40"/>
      <c r="F28" s="40"/>
      <c r="G28" s="181">
        <f t="shared" si="4"/>
        <v>0</v>
      </c>
      <c r="H28" s="181">
        <f t="shared" si="5"/>
        <v>0</v>
      </c>
      <c r="I28" s="5"/>
    </row>
    <row r="29" spans="1:9" x14ac:dyDescent="0.2">
      <c r="A29" s="6" t="s">
        <v>71</v>
      </c>
      <c r="B29" s="30" t="s">
        <v>85</v>
      </c>
      <c r="C29" s="28">
        <v>1</v>
      </c>
      <c r="D29" s="9" t="s">
        <v>38</v>
      </c>
      <c r="E29" s="40"/>
      <c r="F29" s="40"/>
      <c r="G29" s="181">
        <f t="shared" si="4"/>
        <v>0</v>
      </c>
      <c r="H29" s="181">
        <f t="shared" si="5"/>
        <v>0</v>
      </c>
      <c r="I29" s="5"/>
    </row>
    <row r="30" spans="1:9" x14ac:dyDescent="0.2">
      <c r="A30" s="6" t="s">
        <v>77</v>
      </c>
      <c r="B30" s="30" t="s">
        <v>86</v>
      </c>
      <c r="C30" s="28">
        <v>2</v>
      </c>
      <c r="D30" s="9" t="s">
        <v>38</v>
      </c>
      <c r="E30" s="40"/>
      <c r="F30" s="40"/>
      <c r="G30" s="181">
        <f t="shared" si="4"/>
        <v>0</v>
      </c>
      <c r="H30" s="181">
        <f t="shared" si="5"/>
        <v>0</v>
      </c>
      <c r="I30" s="5"/>
    </row>
    <row r="31" spans="1:9" x14ac:dyDescent="0.2">
      <c r="A31" s="6" t="s">
        <v>57</v>
      </c>
      <c r="B31" s="30" t="s">
        <v>87</v>
      </c>
      <c r="C31" s="28">
        <v>1</v>
      </c>
      <c r="D31" s="9" t="s">
        <v>38</v>
      </c>
      <c r="E31" s="40"/>
      <c r="F31" s="40"/>
      <c r="G31" s="181">
        <f t="shared" si="4"/>
        <v>0</v>
      </c>
      <c r="H31" s="181">
        <f t="shared" si="5"/>
        <v>0</v>
      </c>
      <c r="I31" s="5"/>
    </row>
    <row r="32" spans="1:9" x14ac:dyDescent="0.2">
      <c r="A32" s="6" t="s">
        <v>58</v>
      </c>
      <c r="B32" s="30" t="s">
        <v>88</v>
      </c>
      <c r="C32" s="28">
        <v>1</v>
      </c>
      <c r="D32" s="9" t="s">
        <v>38</v>
      </c>
      <c r="E32" s="40"/>
      <c r="F32" s="40"/>
      <c r="G32" s="181">
        <f t="shared" si="4"/>
        <v>0</v>
      </c>
      <c r="H32" s="181">
        <f t="shared" si="5"/>
        <v>0</v>
      </c>
      <c r="I32" s="5"/>
    </row>
    <row r="33" spans="1:9" x14ac:dyDescent="0.2">
      <c r="A33" s="6" t="s">
        <v>59</v>
      </c>
      <c r="B33" s="30" t="s">
        <v>89</v>
      </c>
      <c r="C33" s="28">
        <v>2</v>
      </c>
      <c r="D33" s="9" t="s">
        <v>38</v>
      </c>
      <c r="E33" s="40"/>
      <c r="F33" s="40"/>
      <c r="G33" s="181">
        <f t="shared" si="4"/>
        <v>0</v>
      </c>
      <c r="H33" s="181">
        <f t="shared" si="5"/>
        <v>0</v>
      </c>
      <c r="I33" s="5"/>
    </row>
    <row r="34" spans="1:9" x14ac:dyDescent="0.2">
      <c r="A34" s="6" t="s">
        <v>60</v>
      </c>
      <c r="B34" s="30" t="s">
        <v>139</v>
      </c>
      <c r="C34" s="28">
        <v>1</v>
      </c>
      <c r="D34" s="9" t="s">
        <v>38</v>
      </c>
      <c r="E34" s="40"/>
      <c r="F34" s="40"/>
      <c r="G34" s="181">
        <f t="shared" si="4"/>
        <v>0</v>
      </c>
      <c r="H34" s="181">
        <f t="shared" si="5"/>
        <v>0</v>
      </c>
      <c r="I34" s="5"/>
    </row>
    <row r="35" spans="1:9" x14ac:dyDescent="0.2">
      <c r="A35" s="6" t="s">
        <v>61</v>
      </c>
      <c r="B35" s="30" t="s">
        <v>90</v>
      </c>
      <c r="C35" s="28">
        <v>1</v>
      </c>
      <c r="D35" s="9" t="s">
        <v>38</v>
      </c>
      <c r="E35" s="40"/>
      <c r="F35" s="40"/>
      <c r="G35" s="181">
        <f t="shared" si="4"/>
        <v>0</v>
      </c>
      <c r="H35" s="181">
        <f t="shared" si="5"/>
        <v>0</v>
      </c>
      <c r="I35" s="5"/>
    </row>
    <row r="36" spans="1:9" x14ac:dyDescent="0.2">
      <c r="A36" s="6" t="s">
        <v>62</v>
      </c>
      <c r="B36" s="30" t="s">
        <v>91</v>
      </c>
      <c r="C36" s="28">
        <v>2</v>
      </c>
      <c r="D36" s="9" t="s">
        <v>38</v>
      </c>
      <c r="E36" s="40"/>
      <c r="F36" s="40"/>
      <c r="G36" s="181">
        <f t="shared" si="4"/>
        <v>0</v>
      </c>
      <c r="H36" s="181">
        <f t="shared" si="5"/>
        <v>0</v>
      </c>
      <c r="I36" s="5"/>
    </row>
    <row r="37" spans="1:9" x14ac:dyDescent="0.2">
      <c r="A37" s="6" t="s">
        <v>63</v>
      </c>
      <c r="B37" s="30" t="s">
        <v>92</v>
      </c>
      <c r="C37" s="28">
        <v>1</v>
      </c>
      <c r="D37" s="9" t="s">
        <v>38</v>
      </c>
      <c r="E37" s="40"/>
      <c r="F37" s="40"/>
      <c r="G37" s="181">
        <f t="shared" si="4"/>
        <v>0</v>
      </c>
      <c r="H37" s="181">
        <f t="shared" si="5"/>
        <v>0</v>
      </c>
      <c r="I37" s="5"/>
    </row>
    <row r="38" spans="1:9" x14ac:dyDescent="0.2">
      <c r="A38" s="6" t="s">
        <v>64</v>
      </c>
      <c r="B38" s="30" t="s">
        <v>93</v>
      </c>
      <c r="C38" s="28">
        <v>1</v>
      </c>
      <c r="D38" s="9" t="s">
        <v>38</v>
      </c>
      <c r="E38" s="40"/>
      <c r="F38" s="40"/>
      <c r="G38" s="181">
        <f t="shared" si="4"/>
        <v>0</v>
      </c>
      <c r="H38" s="181">
        <f t="shared" si="5"/>
        <v>0</v>
      </c>
      <c r="I38" s="5"/>
    </row>
    <row r="39" spans="1:9" x14ac:dyDescent="0.2">
      <c r="A39" s="6" t="s">
        <v>65</v>
      </c>
      <c r="B39" s="30" t="s">
        <v>140</v>
      </c>
      <c r="C39" s="28">
        <v>3</v>
      </c>
      <c r="D39" s="9" t="s">
        <v>38</v>
      </c>
      <c r="E39" s="40"/>
      <c r="F39" s="40"/>
      <c r="G39" s="181">
        <f t="shared" si="4"/>
        <v>0</v>
      </c>
      <c r="H39" s="181">
        <f t="shared" si="5"/>
        <v>0</v>
      </c>
      <c r="I39" s="5"/>
    </row>
    <row r="40" spans="1:9" x14ac:dyDescent="0.2">
      <c r="A40" s="6" t="s">
        <v>66</v>
      </c>
      <c r="B40" s="30" t="s">
        <v>94</v>
      </c>
      <c r="C40" s="28">
        <v>1</v>
      </c>
      <c r="D40" s="9" t="s">
        <v>38</v>
      </c>
      <c r="E40" s="40"/>
      <c r="F40" s="40"/>
      <c r="G40" s="181">
        <f t="shared" si="4"/>
        <v>0</v>
      </c>
      <c r="H40" s="181">
        <f t="shared" si="5"/>
        <v>0</v>
      </c>
      <c r="I40" s="5"/>
    </row>
    <row r="41" spans="1:9" x14ac:dyDescent="0.2">
      <c r="A41" s="6" t="s">
        <v>115</v>
      </c>
      <c r="B41" s="30" t="s">
        <v>95</v>
      </c>
      <c r="C41" s="28">
        <v>3</v>
      </c>
      <c r="D41" s="9" t="s">
        <v>38</v>
      </c>
      <c r="E41" s="40"/>
      <c r="F41" s="40"/>
      <c r="G41" s="181">
        <f t="shared" si="4"/>
        <v>0</v>
      </c>
      <c r="H41" s="181">
        <f t="shared" si="5"/>
        <v>0</v>
      </c>
      <c r="I41" s="5"/>
    </row>
    <row r="42" spans="1:9" x14ac:dyDescent="0.2">
      <c r="A42" s="6" t="s">
        <v>67</v>
      </c>
      <c r="B42" s="30" t="s">
        <v>96</v>
      </c>
      <c r="C42" s="28">
        <v>2</v>
      </c>
      <c r="D42" s="9" t="s">
        <v>38</v>
      </c>
      <c r="E42" s="40"/>
      <c r="F42" s="40"/>
      <c r="G42" s="181">
        <f t="shared" si="4"/>
        <v>0</v>
      </c>
      <c r="H42" s="181">
        <f t="shared" si="5"/>
        <v>0</v>
      </c>
      <c r="I42" s="5"/>
    </row>
    <row r="43" spans="1:9" x14ac:dyDescent="0.2">
      <c r="A43" s="6" t="s">
        <v>68</v>
      </c>
      <c r="B43" s="30" t="s">
        <v>97</v>
      </c>
      <c r="C43" s="28">
        <v>6</v>
      </c>
      <c r="D43" s="9" t="s">
        <v>38</v>
      </c>
      <c r="E43" s="40"/>
      <c r="F43" s="40"/>
      <c r="G43" s="181">
        <f t="shared" si="4"/>
        <v>0</v>
      </c>
      <c r="H43" s="181">
        <f t="shared" si="5"/>
        <v>0</v>
      </c>
      <c r="I43" s="5"/>
    </row>
    <row r="44" spans="1:9" x14ac:dyDescent="0.2">
      <c r="A44" s="6" t="s">
        <v>116</v>
      </c>
      <c r="B44" s="30" t="s">
        <v>98</v>
      </c>
      <c r="C44" s="28">
        <v>4</v>
      </c>
      <c r="D44" s="9" t="s">
        <v>38</v>
      </c>
      <c r="E44" s="40"/>
      <c r="F44" s="40"/>
      <c r="G44" s="181">
        <f t="shared" si="4"/>
        <v>0</v>
      </c>
      <c r="H44" s="181">
        <f t="shared" si="5"/>
        <v>0</v>
      </c>
      <c r="I44" s="5"/>
    </row>
    <row r="45" spans="1:9" x14ac:dyDescent="0.2">
      <c r="A45" s="6" t="s">
        <v>69</v>
      </c>
      <c r="B45" s="30" t="s">
        <v>99</v>
      </c>
      <c r="C45" s="28">
        <v>1</v>
      </c>
      <c r="D45" s="9" t="s">
        <v>38</v>
      </c>
      <c r="E45" s="40"/>
      <c r="F45" s="40"/>
      <c r="G45" s="181">
        <f t="shared" si="4"/>
        <v>0</v>
      </c>
      <c r="H45" s="181">
        <f t="shared" si="5"/>
        <v>0</v>
      </c>
      <c r="I45" s="5"/>
    </row>
    <row r="46" spans="1:9" ht="25.5" x14ac:dyDescent="0.2">
      <c r="A46" s="6" t="s">
        <v>70</v>
      </c>
      <c r="B46" s="30" t="s">
        <v>100</v>
      </c>
      <c r="C46" s="28">
        <v>1</v>
      </c>
      <c r="D46" s="9" t="s">
        <v>38</v>
      </c>
      <c r="E46" s="40"/>
      <c r="F46" s="40"/>
      <c r="G46" s="181">
        <f t="shared" si="4"/>
        <v>0</v>
      </c>
      <c r="H46" s="181">
        <f t="shared" si="5"/>
        <v>0</v>
      </c>
      <c r="I46" s="5"/>
    </row>
    <row r="47" spans="1:9" ht="25.5" x14ac:dyDescent="0.2">
      <c r="A47" s="6" t="s">
        <v>117</v>
      </c>
      <c r="B47" s="30" t="s">
        <v>101</v>
      </c>
      <c r="C47" s="28">
        <v>1</v>
      </c>
      <c r="D47" s="9" t="s">
        <v>38</v>
      </c>
      <c r="E47" s="40"/>
      <c r="F47" s="40"/>
      <c r="G47" s="181">
        <f t="shared" si="4"/>
        <v>0</v>
      </c>
      <c r="H47" s="181">
        <f t="shared" si="5"/>
        <v>0</v>
      </c>
      <c r="I47" s="5"/>
    </row>
    <row r="48" spans="1:9" x14ac:dyDescent="0.2">
      <c r="A48" s="6" t="s">
        <v>118</v>
      </c>
      <c r="B48" s="30" t="s">
        <v>102</v>
      </c>
      <c r="C48" s="28">
        <v>2</v>
      </c>
      <c r="D48" s="9" t="s">
        <v>38</v>
      </c>
      <c r="E48" s="40"/>
      <c r="F48" s="40"/>
      <c r="G48" s="181">
        <f t="shared" si="4"/>
        <v>0</v>
      </c>
      <c r="H48" s="181">
        <f t="shared" si="5"/>
        <v>0</v>
      </c>
      <c r="I48" s="5"/>
    </row>
    <row r="49" spans="1:9" ht="25.5" x14ac:dyDescent="0.2">
      <c r="A49" s="6" t="s">
        <v>119</v>
      </c>
      <c r="B49" s="30" t="s">
        <v>103</v>
      </c>
      <c r="C49" s="28">
        <v>2</v>
      </c>
      <c r="D49" s="9" t="s">
        <v>38</v>
      </c>
      <c r="E49" s="40"/>
      <c r="F49" s="40"/>
      <c r="G49" s="181">
        <f t="shared" si="4"/>
        <v>0</v>
      </c>
      <c r="H49" s="181">
        <f t="shared" si="5"/>
        <v>0</v>
      </c>
      <c r="I49" s="5"/>
    </row>
    <row r="50" spans="1:9" x14ac:dyDescent="0.2">
      <c r="A50" s="6" t="s">
        <v>120</v>
      </c>
      <c r="B50" s="30" t="s">
        <v>104</v>
      </c>
      <c r="C50" s="28">
        <v>4</v>
      </c>
      <c r="D50" s="9" t="s">
        <v>38</v>
      </c>
      <c r="E50" s="40"/>
      <c r="F50" s="40"/>
      <c r="G50" s="181">
        <f t="shared" si="4"/>
        <v>0</v>
      </c>
      <c r="H50" s="181">
        <f t="shared" si="5"/>
        <v>0</v>
      </c>
      <c r="I50" s="5"/>
    </row>
    <row r="51" spans="1:9" ht="25.5" x14ac:dyDescent="0.2">
      <c r="A51" s="6" t="s">
        <v>121</v>
      </c>
      <c r="B51" s="30" t="s">
        <v>105</v>
      </c>
      <c r="C51" s="28">
        <v>2</v>
      </c>
      <c r="D51" s="9" t="s">
        <v>38</v>
      </c>
      <c r="E51" s="40"/>
      <c r="F51" s="40"/>
      <c r="G51" s="181">
        <f t="shared" si="4"/>
        <v>0</v>
      </c>
      <c r="H51" s="181">
        <f t="shared" si="5"/>
        <v>0</v>
      </c>
      <c r="I51" s="5"/>
    </row>
    <row r="52" spans="1:9" x14ac:dyDescent="0.2">
      <c r="A52" s="6" t="s">
        <v>122</v>
      </c>
      <c r="B52" s="30" t="s">
        <v>106</v>
      </c>
      <c r="C52" s="28">
        <v>1</v>
      </c>
      <c r="D52" s="9" t="s">
        <v>38</v>
      </c>
      <c r="E52" s="40"/>
      <c r="F52" s="40"/>
      <c r="G52" s="181">
        <f t="shared" si="4"/>
        <v>0</v>
      </c>
      <c r="H52" s="181">
        <f t="shared" si="5"/>
        <v>0</v>
      </c>
      <c r="I52" s="5"/>
    </row>
    <row r="53" spans="1:9" x14ac:dyDescent="0.2">
      <c r="A53" s="6" t="s">
        <v>123</v>
      </c>
      <c r="B53" s="30" t="s">
        <v>107</v>
      </c>
      <c r="C53" s="28">
        <v>1</v>
      </c>
      <c r="D53" s="9" t="s">
        <v>38</v>
      </c>
      <c r="E53" s="40"/>
      <c r="F53" s="40"/>
      <c r="G53" s="181">
        <f t="shared" si="4"/>
        <v>0</v>
      </c>
      <c r="H53" s="181">
        <f t="shared" si="5"/>
        <v>0</v>
      </c>
      <c r="I53" s="5"/>
    </row>
    <row r="54" spans="1:9" x14ac:dyDescent="0.2">
      <c r="A54" s="6" t="s">
        <v>124</v>
      </c>
      <c r="B54" s="30" t="s">
        <v>108</v>
      </c>
      <c r="C54" s="28">
        <v>1</v>
      </c>
      <c r="D54" s="9" t="s">
        <v>38</v>
      </c>
      <c r="E54" s="40"/>
      <c r="F54" s="40"/>
      <c r="G54" s="181">
        <f t="shared" si="4"/>
        <v>0</v>
      </c>
      <c r="H54" s="181">
        <f t="shared" si="5"/>
        <v>0</v>
      </c>
      <c r="I54" s="5"/>
    </row>
    <row r="55" spans="1:9" x14ac:dyDescent="0.2">
      <c r="A55" s="6" t="s">
        <v>125</v>
      </c>
      <c r="B55" s="30" t="s">
        <v>109</v>
      </c>
      <c r="C55" s="28">
        <v>1</v>
      </c>
      <c r="D55" s="9" t="s">
        <v>38</v>
      </c>
      <c r="E55" s="40"/>
      <c r="F55" s="40"/>
      <c r="G55" s="181">
        <f t="shared" si="4"/>
        <v>0</v>
      </c>
      <c r="H55" s="181">
        <f t="shared" si="5"/>
        <v>0</v>
      </c>
      <c r="I55" s="5"/>
    </row>
    <row r="56" spans="1:9" x14ac:dyDescent="0.2">
      <c r="A56" s="6" t="s">
        <v>126</v>
      </c>
      <c r="B56" s="30" t="s">
        <v>110</v>
      </c>
      <c r="C56" s="28">
        <v>1</v>
      </c>
      <c r="D56" s="9" t="s">
        <v>38</v>
      </c>
      <c r="E56" s="40"/>
      <c r="F56" s="40"/>
      <c r="G56" s="181">
        <f t="shared" si="4"/>
        <v>0</v>
      </c>
      <c r="H56" s="181">
        <f t="shared" si="5"/>
        <v>0</v>
      </c>
      <c r="I56" s="5"/>
    </row>
    <row r="57" spans="1:9" x14ac:dyDescent="0.2">
      <c r="A57" s="6" t="s">
        <v>127</v>
      </c>
      <c r="B57" s="29" t="s">
        <v>43</v>
      </c>
      <c r="C57" s="14">
        <v>90</v>
      </c>
      <c r="D57" s="15" t="s">
        <v>28</v>
      </c>
      <c r="E57" s="39"/>
      <c r="F57" s="39"/>
      <c r="G57" s="181">
        <f t="shared" si="4"/>
        <v>0</v>
      </c>
      <c r="H57" s="181">
        <f t="shared" si="5"/>
        <v>0</v>
      </c>
      <c r="I57" s="5"/>
    </row>
    <row r="58" spans="1:9" x14ac:dyDescent="0.2">
      <c r="A58" s="6" t="s">
        <v>128</v>
      </c>
      <c r="B58" s="4" t="s">
        <v>39</v>
      </c>
      <c r="C58" s="35">
        <v>1</v>
      </c>
      <c r="D58" s="36" t="s">
        <v>38</v>
      </c>
      <c r="E58" s="39"/>
      <c r="F58" s="39"/>
      <c r="G58" s="181">
        <f t="shared" si="4"/>
        <v>0</v>
      </c>
      <c r="H58" s="181">
        <f t="shared" si="5"/>
        <v>0</v>
      </c>
      <c r="I58" s="5"/>
    </row>
    <row r="59" spans="1:9" ht="25.5" x14ac:dyDescent="0.2">
      <c r="A59" s="6" t="s">
        <v>129</v>
      </c>
      <c r="B59" s="1" t="s">
        <v>29</v>
      </c>
      <c r="C59" s="14">
        <v>90</v>
      </c>
      <c r="D59" s="15" t="s">
        <v>28</v>
      </c>
      <c r="E59" s="41"/>
      <c r="F59" s="41"/>
      <c r="G59" s="181">
        <f t="shared" si="4"/>
        <v>0</v>
      </c>
      <c r="H59" s="181">
        <f t="shared" si="5"/>
        <v>0</v>
      </c>
      <c r="I59" s="5"/>
    </row>
    <row r="60" spans="1:9" x14ac:dyDescent="0.2">
      <c r="A60" s="6" t="s">
        <v>130</v>
      </c>
      <c r="B60" s="1" t="s">
        <v>30</v>
      </c>
      <c r="C60" s="14">
        <v>90</v>
      </c>
      <c r="D60" s="15" t="s">
        <v>28</v>
      </c>
      <c r="E60" s="39"/>
      <c r="F60" s="39"/>
      <c r="G60" s="181">
        <f t="shared" si="4"/>
        <v>0</v>
      </c>
      <c r="H60" s="181">
        <f t="shared" si="5"/>
        <v>0</v>
      </c>
      <c r="I60" s="5"/>
    </row>
    <row r="61" spans="1:9" ht="26.25" thickBot="1" x14ac:dyDescent="0.25">
      <c r="A61" s="6" t="s">
        <v>131</v>
      </c>
      <c r="B61" s="12" t="s">
        <v>41</v>
      </c>
      <c r="C61" s="28">
        <v>1</v>
      </c>
      <c r="D61" s="9" t="s">
        <v>37</v>
      </c>
      <c r="E61" s="39"/>
      <c r="F61" s="39"/>
      <c r="G61" s="181">
        <f t="shared" si="4"/>
        <v>0</v>
      </c>
      <c r="H61" s="181">
        <f t="shared" si="5"/>
        <v>0</v>
      </c>
      <c r="I61" s="5"/>
    </row>
    <row r="62" spans="1:9" ht="13.5" thickBot="1" x14ac:dyDescent="0.25">
      <c r="A62" s="196" t="s">
        <v>32</v>
      </c>
      <c r="B62" s="197"/>
      <c r="C62" s="197"/>
      <c r="D62" s="197"/>
      <c r="E62" s="197"/>
      <c r="F62" s="198"/>
      <c r="G62" s="54">
        <f>SUM(G22:G61)</f>
        <v>0</v>
      </c>
      <c r="H62" s="54">
        <f>SUM(H22:H61)</f>
        <v>0</v>
      </c>
      <c r="I62" s="5"/>
    </row>
    <row r="63" spans="1:9" x14ac:dyDescent="0.2">
      <c r="A63" s="2"/>
      <c r="B63" s="11"/>
      <c r="C63" s="11"/>
      <c r="D63" s="11"/>
      <c r="E63" s="11"/>
      <c r="F63" s="11"/>
      <c r="G63" s="3"/>
      <c r="H63" s="3"/>
      <c r="I63" s="5"/>
    </row>
    <row r="64" spans="1:9" x14ac:dyDescent="0.2">
      <c r="A64" s="199" t="s">
        <v>21</v>
      </c>
      <c r="B64" s="200"/>
      <c r="C64" s="200"/>
      <c r="D64" s="200"/>
      <c r="E64" s="200"/>
      <c r="F64" s="200"/>
      <c r="G64" s="200"/>
      <c r="H64" s="201"/>
      <c r="I64" s="5"/>
    </row>
    <row r="65" spans="1:17" ht="64.5" thickBot="1" x14ac:dyDescent="0.25">
      <c r="A65" s="6" t="s">
        <v>132</v>
      </c>
      <c r="B65" s="7" t="s">
        <v>17</v>
      </c>
      <c r="C65" s="8">
        <v>210</v>
      </c>
      <c r="D65" s="9" t="s">
        <v>1</v>
      </c>
      <c r="E65" s="39"/>
      <c r="F65" s="39"/>
      <c r="G65" s="181">
        <f t="shared" ref="G65" si="6">+ROUND(C65*E65,0)</f>
        <v>0</v>
      </c>
      <c r="H65" s="181">
        <f t="shared" ref="H65" si="7">+ROUND(C65*F65,0)</f>
        <v>0</v>
      </c>
      <c r="I65" s="5"/>
    </row>
    <row r="66" spans="1:17" ht="13.5" thickBot="1" x14ac:dyDescent="0.25">
      <c r="A66" s="196" t="s">
        <v>32</v>
      </c>
      <c r="B66" s="197"/>
      <c r="C66" s="197"/>
      <c r="D66" s="197"/>
      <c r="E66" s="197"/>
      <c r="F66" s="198"/>
      <c r="G66" s="54">
        <f>SUM(G65)</f>
        <v>0</v>
      </c>
      <c r="H66" s="54">
        <f>SUM(H65)</f>
        <v>0</v>
      </c>
      <c r="I66" s="5"/>
    </row>
    <row r="67" spans="1:17" x14ac:dyDescent="0.2">
      <c r="A67" s="2"/>
      <c r="B67" s="11"/>
      <c r="C67" s="11"/>
      <c r="D67" s="11"/>
      <c r="E67" s="11"/>
      <c r="F67" s="11"/>
      <c r="G67" s="3"/>
      <c r="H67" s="3"/>
      <c r="I67" s="5"/>
    </row>
    <row r="68" spans="1:17" x14ac:dyDescent="0.2">
      <c r="A68" s="199" t="s">
        <v>22</v>
      </c>
      <c r="B68" s="200"/>
      <c r="C68" s="200"/>
      <c r="D68" s="200"/>
      <c r="E68" s="200"/>
      <c r="F68" s="200"/>
      <c r="G68" s="200"/>
      <c r="H68" s="201"/>
      <c r="I68" s="5"/>
    </row>
    <row r="69" spans="1:17" ht="39" thickBot="1" x14ac:dyDescent="0.25">
      <c r="A69" s="16" t="s">
        <v>133</v>
      </c>
      <c r="B69" s="17" t="s">
        <v>18</v>
      </c>
      <c r="C69" s="18">
        <v>34.299999999999997</v>
      </c>
      <c r="D69" s="16" t="s">
        <v>12</v>
      </c>
      <c r="E69" s="42"/>
      <c r="F69" s="42"/>
      <c r="G69" s="181">
        <f t="shared" ref="G69" si="8">+ROUND(C69*E69,0)</f>
        <v>0</v>
      </c>
      <c r="H69" s="181">
        <f t="shared" ref="H69" si="9">+ROUND(C69*F69,0)</f>
        <v>0</v>
      </c>
      <c r="I69" s="5"/>
    </row>
    <row r="70" spans="1:17" ht="13.5" thickBot="1" x14ac:dyDescent="0.25">
      <c r="A70" s="196" t="s">
        <v>32</v>
      </c>
      <c r="B70" s="197"/>
      <c r="C70" s="197"/>
      <c r="D70" s="197"/>
      <c r="E70" s="197"/>
      <c r="F70" s="198"/>
      <c r="G70" s="54">
        <f>SUM(G69)</f>
        <v>0</v>
      </c>
      <c r="H70" s="54">
        <f>SUM(H69)</f>
        <v>0</v>
      </c>
      <c r="I70" s="5"/>
      <c r="Q70" s="27"/>
    </row>
    <row r="71" spans="1:17" x14ac:dyDescent="0.2">
      <c r="A71" s="2"/>
      <c r="B71" s="11"/>
      <c r="C71" s="11"/>
      <c r="D71" s="11"/>
      <c r="E71" s="11"/>
      <c r="F71" s="11"/>
      <c r="G71" s="3"/>
      <c r="H71" s="3"/>
      <c r="I71" s="5"/>
    </row>
    <row r="72" spans="1:17" x14ac:dyDescent="0.2">
      <c r="A72" s="211" t="s">
        <v>24</v>
      </c>
      <c r="B72" s="211"/>
      <c r="C72" s="211"/>
      <c r="D72" s="211"/>
      <c r="E72" s="211"/>
      <c r="F72" s="211"/>
      <c r="G72" s="211"/>
      <c r="H72" s="211"/>
      <c r="I72" s="5"/>
    </row>
    <row r="73" spans="1:17" ht="25.5" x14ac:dyDescent="0.2">
      <c r="A73" s="16" t="s">
        <v>134</v>
      </c>
      <c r="B73" s="26" t="s">
        <v>42</v>
      </c>
      <c r="C73" s="21">
        <v>1</v>
      </c>
      <c r="D73" s="22" t="s">
        <v>37</v>
      </c>
      <c r="E73" s="43"/>
      <c r="F73" s="44"/>
      <c r="G73" s="181">
        <f t="shared" ref="G73:G75" si="10">+ROUND(C73*E73,0)</f>
        <v>0</v>
      </c>
      <c r="H73" s="181">
        <f t="shared" ref="H73:H75" si="11">+ROUND(C73*F73,0)</f>
        <v>0</v>
      </c>
      <c r="I73" s="5"/>
    </row>
    <row r="74" spans="1:17" x14ac:dyDescent="0.2">
      <c r="A74" s="16" t="s">
        <v>135</v>
      </c>
      <c r="B74" s="20" t="s">
        <v>23</v>
      </c>
      <c r="C74" s="21">
        <v>1</v>
      </c>
      <c r="D74" s="22" t="s">
        <v>37</v>
      </c>
      <c r="E74" s="45"/>
      <c r="F74" s="46"/>
      <c r="G74" s="181">
        <f t="shared" si="10"/>
        <v>0</v>
      </c>
      <c r="H74" s="181">
        <f t="shared" si="11"/>
        <v>0</v>
      </c>
      <c r="I74" s="5"/>
    </row>
    <row r="75" spans="1:17" ht="26.25" thickBot="1" x14ac:dyDescent="0.25">
      <c r="A75" s="16" t="s">
        <v>136</v>
      </c>
      <c r="B75" s="37" t="s">
        <v>138</v>
      </c>
      <c r="C75" s="21">
        <v>1</v>
      </c>
      <c r="D75" s="38" t="s">
        <v>37</v>
      </c>
      <c r="E75" s="45"/>
      <c r="F75" s="46"/>
      <c r="G75" s="181">
        <f t="shared" si="10"/>
        <v>0</v>
      </c>
      <c r="H75" s="181">
        <f t="shared" si="11"/>
        <v>0</v>
      </c>
      <c r="I75" s="5"/>
    </row>
    <row r="76" spans="1:17" ht="13.5" thickBot="1" x14ac:dyDescent="0.25">
      <c r="A76" s="196" t="s">
        <v>32</v>
      </c>
      <c r="B76" s="197"/>
      <c r="C76" s="197"/>
      <c r="D76" s="197"/>
      <c r="E76" s="197"/>
      <c r="F76" s="198"/>
      <c r="G76" s="54">
        <f>SUM(G73:G75)</f>
        <v>0</v>
      </c>
      <c r="H76" s="54">
        <f>SUM(H73:H75)</f>
        <v>0</v>
      </c>
      <c r="I76" s="5"/>
    </row>
    <row r="77" spans="1:17" x14ac:dyDescent="0.2">
      <c r="I77" s="5"/>
    </row>
    <row r="78" spans="1:17" ht="13.5" thickBot="1" x14ac:dyDescent="0.25">
      <c r="I78" s="5"/>
    </row>
    <row r="79" spans="1:17" x14ac:dyDescent="0.2">
      <c r="A79" s="212" t="s">
        <v>33</v>
      </c>
      <c r="B79" s="213"/>
      <c r="C79" s="213"/>
      <c r="D79" s="213"/>
      <c r="E79" s="213"/>
      <c r="F79" s="214"/>
      <c r="G79" s="47">
        <f>G9+G19+G62+G66+G70+G76</f>
        <v>0</v>
      </c>
      <c r="H79" s="47">
        <f>H9+H19+H62+H66+H70+H76</f>
        <v>0</v>
      </c>
    </row>
    <row r="80" spans="1:17" x14ac:dyDescent="0.2">
      <c r="A80" s="204" t="s">
        <v>34</v>
      </c>
      <c r="B80" s="205"/>
      <c r="C80" s="205"/>
      <c r="D80" s="205"/>
      <c r="E80" s="205"/>
      <c r="F80" s="206"/>
      <c r="G80" s="48"/>
      <c r="H80" s="49">
        <f>G79+H79</f>
        <v>0</v>
      </c>
    </row>
    <row r="81" spans="1:9" x14ac:dyDescent="0.2">
      <c r="A81" s="207" t="s">
        <v>35</v>
      </c>
      <c r="B81" s="205"/>
      <c r="C81" s="205"/>
      <c r="D81" s="205"/>
      <c r="E81" s="205"/>
      <c r="F81" s="206"/>
      <c r="G81" s="50"/>
      <c r="H81" s="51">
        <f>ROUND(H80*0.27,0)</f>
        <v>0</v>
      </c>
    </row>
    <row r="82" spans="1:9" ht="13.5" thickBot="1" x14ac:dyDescent="0.25">
      <c r="A82" s="208" t="s">
        <v>36</v>
      </c>
      <c r="B82" s="209"/>
      <c r="C82" s="209"/>
      <c r="D82" s="209"/>
      <c r="E82" s="209"/>
      <c r="F82" s="210"/>
      <c r="G82" s="52"/>
      <c r="H82" s="53">
        <f>SUM(H80:H81)</f>
        <v>0</v>
      </c>
    </row>
    <row r="83" spans="1:9" x14ac:dyDescent="0.2">
      <c r="I83" s="5"/>
    </row>
    <row r="84" spans="1:9" x14ac:dyDescent="0.2">
      <c r="I84" s="5"/>
    </row>
    <row r="85" spans="1:9" x14ac:dyDescent="0.2">
      <c r="I85" s="5"/>
    </row>
    <row r="86" spans="1:9" x14ac:dyDescent="0.2">
      <c r="I86" s="5"/>
    </row>
    <row r="87" spans="1:9" x14ac:dyDescent="0.2">
      <c r="I87" s="5"/>
    </row>
    <row r="88" spans="1:9" x14ac:dyDescent="0.2">
      <c r="I88" s="5"/>
    </row>
    <row r="89" spans="1:9" x14ac:dyDescent="0.2">
      <c r="I89" s="5"/>
    </row>
    <row r="90" spans="1:9" x14ac:dyDescent="0.2">
      <c r="I90" s="5"/>
    </row>
    <row r="91" spans="1:9" x14ac:dyDescent="0.2">
      <c r="I91" s="5"/>
    </row>
    <row r="92" spans="1:9" x14ac:dyDescent="0.2">
      <c r="I92" s="5"/>
    </row>
    <row r="93" spans="1:9" x14ac:dyDescent="0.2">
      <c r="I93" s="5"/>
    </row>
    <row r="94" spans="1:9" x14ac:dyDescent="0.2">
      <c r="I94" s="5"/>
    </row>
    <row r="95" spans="1:9" x14ac:dyDescent="0.2">
      <c r="I95" s="5"/>
    </row>
    <row r="96" spans="1:9" x14ac:dyDescent="0.2">
      <c r="I96" s="5"/>
    </row>
    <row r="97" spans="9:9" x14ac:dyDescent="0.2">
      <c r="I97" s="5"/>
    </row>
    <row r="98" spans="9:9" x14ac:dyDescent="0.2">
      <c r="I98" s="5"/>
    </row>
    <row r="99" spans="9:9" x14ac:dyDescent="0.2">
      <c r="I99" s="5"/>
    </row>
    <row r="100" spans="9:9" x14ac:dyDescent="0.2">
      <c r="I100" s="5"/>
    </row>
    <row r="101" spans="9:9" x14ac:dyDescent="0.2">
      <c r="I101" s="5"/>
    </row>
    <row r="102" spans="9:9" x14ac:dyDescent="0.2">
      <c r="I102" s="5"/>
    </row>
    <row r="103" spans="9:9" x14ac:dyDescent="0.2">
      <c r="I103" s="5"/>
    </row>
    <row r="104" spans="9:9" x14ac:dyDescent="0.2">
      <c r="I104" s="5"/>
    </row>
    <row r="105" spans="9:9" x14ac:dyDescent="0.2">
      <c r="I105" s="5"/>
    </row>
    <row r="106" spans="9:9" x14ac:dyDescent="0.2">
      <c r="I106" s="5"/>
    </row>
    <row r="107" spans="9:9" x14ac:dyDescent="0.2">
      <c r="I107" s="5"/>
    </row>
    <row r="108" spans="9:9" x14ac:dyDescent="0.2">
      <c r="I108" s="5"/>
    </row>
    <row r="109" spans="9:9" x14ac:dyDescent="0.2">
      <c r="I109" s="5"/>
    </row>
    <row r="110" spans="9:9" x14ac:dyDescent="0.2">
      <c r="I110" s="5"/>
    </row>
    <row r="111" spans="9:9" x14ac:dyDescent="0.2">
      <c r="I111" s="5"/>
    </row>
    <row r="112" spans="9:9" x14ac:dyDescent="0.2">
      <c r="I112" s="5"/>
    </row>
    <row r="113" spans="9:9" x14ac:dyDescent="0.2">
      <c r="I113" s="5"/>
    </row>
    <row r="114" spans="9:9" x14ac:dyDescent="0.2">
      <c r="I114" s="5"/>
    </row>
    <row r="115" spans="9:9" x14ac:dyDescent="0.2">
      <c r="I115" s="5"/>
    </row>
    <row r="116" spans="9:9" x14ac:dyDescent="0.2">
      <c r="I116" s="5"/>
    </row>
    <row r="117" spans="9:9" x14ac:dyDescent="0.2">
      <c r="I117" s="5"/>
    </row>
    <row r="118" spans="9:9" x14ac:dyDescent="0.2">
      <c r="I118" s="5"/>
    </row>
    <row r="119" spans="9:9" x14ac:dyDescent="0.2">
      <c r="I119" s="5"/>
    </row>
    <row r="120" spans="9:9" x14ac:dyDescent="0.2">
      <c r="I120" s="5"/>
    </row>
    <row r="121" spans="9:9" x14ac:dyDescent="0.2">
      <c r="I121" s="5"/>
    </row>
    <row r="122" spans="9:9" x14ac:dyDescent="0.2">
      <c r="I122" s="5"/>
    </row>
    <row r="123" spans="9:9" x14ac:dyDescent="0.2">
      <c r="I123" s="5"/>
    </row>
    <row r="124" spans="9:9" x14ac:dyDescent="0.2">
      <c r="I124" s="5"/>
    </row>
    <row r="125" spans="9:9" x14ac:dyDescent="0.2">
      <c r="I125" s="5"/>
    </row>
    <row r="126" spans="9:9" x14ac:dyDescent="0.2">
      <c r="I126" s="5"/>
    </row>
    <row r="127" spans="9:9" x14ac:dyDescent="0.2">
      <c r="I127" s="5"/>
    </row>
    <row r="128" spans="9:9" x14ac:dyDescent="0.2">
      <c r="I128" s="5"/>
    </row>
    <row r="129" spans="9:9" x14ac:dyDescent="0.2">
      <c r="I129" s="5"/>
    </row>
    <row r="130" spans="9:9" x14ac:dyDescent="0.2">
      <c r="I130" s="5"/>
    </row>
    <row r="131" spans="9:9" x14ac:dyDescent="0.2">
      <c r="I131" s="5"/>
    </row>
    <row r="132" spans="9:9" x14ac:dyDescent="0.2">
      <c r="I132" s="5"/>
    </row>
    <row r="133" spans="9:9" x14ac:dyDescent="0.2">
      <c r="I133" s="5"/>
    </row>
    <row r="134" spans="9:9" x14ac:dyDescent="0.2">
      <c r="I134" s="5"/>
    </row>
    <row r="135" spans="9:9" x14ac:dyDescent="0.2">
      <c r="I135" s="5"/>
    </row>
    <row r="136" spans="9:9" x14ac:dyDescent="0.2">
      <c r="I136" s="5"/>
    </row>
    <row r="137" spans="9:9" x14ac:dyDescent="0.2">
      <c r="I137" s="5"/>
    </row>
    <row r="138" spans="9:9" x14ac:dyDescent="0.2">
      <c r="I138" s="5"/>
    </row>
    <row r="139" spans="9:9" x14ac:dyDescent="0.2">
      <c r="I139" s="5"/>
    </row>
    <row r="140" spans="9:9" x14ac:dyDescent="0.2">
      <c r="I140" s="5"/>
    </row>
    <row r="141" spans="9:9" x14ac:dyDescent="0.2">
      <c r="I141" s="5"/>
    </row>
    <row r="142" spans="9:9" x14ac:dyDescent="0.2">
      <c r="I142" s="5"/>
    </row>
    <row r="143" spans="9:9" x14ac:dyDescent="0.2">
      <c r="I143" s="5"/>
    </row>
    <row r="144" spans="9:9" x14ac:dyDescent="0.2">
      <c r="I144" s="5"/>
    </row>
    <row r="145" spans="9:9" x14ac:dyDescent="0.2">
      <c r="I145" s="5"/>
    </row>
    <row r="146" spans="9:9" x14ac:dyDescent="0.2">
      <c r="I146" s="5"/>
    </row>
    <row r="147" spans="9:9" x14ac:dyDescent="0.2">
      <c r="I147" s="5"/>
    </row>
    <row r="148" spans="9:9" x14ac:dyDescent="0.2">
      <c r="I148" s="5"/>
    </row>
    <row r="149" spans="9:9" x14ac:dyDescent="0.2">
      <c r="I149" s="5"/>
    </row>
    <row r="150" spans="9:9" x14ac:dyDescent="0.2">
      <c r="I150" s="5"/>
    </row>
    <row r="151" spans="9:9" x14ac:dyDescent="0.2">
      <c r="I151" s="5"/>
    </row>
    <row r="152" spans="9:9" x14ac:dyDescent="0.2">
      <c r="I152" s="5"/>
    </row>
    <row r="153" spans="9:9" x14ac:dyDescent="0.2">
      <c r="I153" s="5"/>
    </row>
    <row r="154" spans="9:9" x14ac:dyDescent="0.2">
      <c r="I154" s="5"/>
    </row>
    <row r="155" spans="9:9" x14ac:dyDescent="0.2">
      <c r="I155" s="5"/>
    </row>
    <row r="156" spans="9:9" x14ac:dyDescent="0.2">
      <c r="I156" s="5"/>
    </row>
    <row r="157" spans="9:9" x14ac:dyDescent="0.2">
      <c r="I157" s="5"/>
    </row>
    <row r="158" spans="9:9" x14ac:dyDescent="0.2">
      <c r="I158" s="5"/>
    </row>
    <row r="159" spans="9:9" x14ac:dyDescent="0.2">
      <c r="I159" s="5"/>
    </row>
    <row r="160" spans="9:9" x14ac:dyDescent="0.2">
      <c r="I160" s="5"/>
    </row>
    <row r="161" spans="9:9" x14ac:dyDescent="0.2">
      <c r="I161" s="5"/>
    </row>
    <row r="162" spans="9:9" x14ac:dyDescent="0.2">
      <c r="I162" s="5"/>
    </row>
    <row r="163" spans="9:9" x14ac:dyDescent="0.2">
      <c r="I163" s="5"/>
    </row>
    <row r="164" spans="9:9" x14ac:dyDescent="0.2">
      <c r="I164" s="5"/>
    </row>
    <row r="165" spans="9:9" x14ac:dyDescent="0.2">
      <c r="I165" s="5"/>
    </row>
    <row r="166" spans="9:9" x14ac:dyDescent="0.2">
      <c r="I166" s="5"/>
    </row>
    <row r="167" spans="9:9" x14ac:dyDescent="0.2">
      <c r="I167" s="5"/>
    </row>
  </sheetData>
  <sheetProtection password="CC5E" sheet="1" objects="1" scenarios="1" formatCells="0" formatColumns="0" formatRows="0"/>
  <mergeCells count="18">
    <mergeCell ref="A82:F82"/>
    <mergeCell ref="A66:F66"/>
    <mergeCell ref="A62:F62"/>
    <mergeCell ref="A70:F70"/>
    <mergeCell ref="A76:F76"/>
    <mergeCell ref="A72:H72"/>
    <mergeCell ref="A68:H68"/>
    <mergeCell ref="A79:F79"/>
    <mergeCell ref="A64:H64"/>
    <mergeCell ref="A9:F9"/>
    <mergeCell ref="A21:H21"/>
    <mergeCell ref="A1:H1"/>
    <mergeCell ref="A80:F80"/>
    <mergeCell ref="A81:F81"/>
    <mergeCell ref="A2:H2"/>
    <mergeCell ref="A11:H11"/>
    <mergeCell ref="A4:H4"/>
    <mergeCell ref="A19:F19"/>
  </mergeCells>
  <phoneticPr fontId="0" type="noConversion"/>
  <printOptions horizontalCentered="1"/>
  <pageMargins left="0.19685039370078741" right="0.15748031496062992" top="0.86614173228346458" bottom="0.78740157480314965" header="0.23622047244094491" footer="0.39370078740157483"/>
  <pageSetup paperSize="9" orientation="portrait" r:id="rId1"/>
  <headerFooter alignWithMargins="0">
    <oddHeader xml:space="preserve">&amp;R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Költségvetés</vt:lpstr>
      <vt:lpstr>közvilágítás</vt:lpstr>
      <vt:lpstr>Rendezvény ellátás</vt:lpstr>
      <vt:lpstr>vizellatas</vt:lpstr>
      <vt:lpstr>á</vt:lpstr>
      <vt:lpstr>ANYAG</vt:lpstr>
      <vt:lpstr>DIJ</vt:lpstr>
      <vt:lpstr>MENNYISÉG</vt:lpstr>
      <vt:lpstr>vizellatas!Nyomtatási_cím</vt:lpstr>
      <vt:lpstr>közvilágítás!Nyomtatási_terület</vt:lpstr>
      <vt:lpstr>'Rendezvény ellátás'!Nyomtatási_terület</vt:lpstr>
      <vt:lpstr>vizellatas!Nyomtatási_terület</vt:lpstr>
    </vt:vector>
  </TitlesOfParts>
  <Company>Hungaro-Austro Plan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Almasi</dc:creator>
  <cp:lastModifiedBy>Surányi Tamás</cp:lastModifiedBy>
  <cp:lastPrinted>2017-01-24T07:29:50Z</cp:lastPrinted>
  <dcterms:created xsi:type="dcterms:W3CDTF">1999-05-05T06:34:25Z</dcterms:created>
  <dcterms:modified xsi:type="dcterms:W3CDTF">2017-09-06T14:38:16Z</dcterms:modified>
</cp:coreProperties>
</file>